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autoCompressPictures="0"/>
  <bookViews>
    <workbookView xWindow="23100" yWindow="840" windowWidth="25760" windowHeight="19000" activeTab="3"/>
  </bookViews>
  <sheets>
    <sheet name="Sheet1" sheetId="1" r:id="rId1"/>
    <sheet name="Sheet2" sheetId="2" r:id="rId2"/>
    <sheet name="Sheet3" sheetId="3" r:id="rId3"/>
    <sheet name="ReducedSetAnalysis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4" i="4" l="1"/>
  <c r="AA4" i="4"/>
  <c r="D88" i="1"/>
  <c r="E88" i="1"/>
  <c r="F88" i="1"/>
  <c r="G88" i="1"/>
  <c r="H88" i="1"/>
  <c r="I88" i="1"/>
  <c r="J88" i="1"/>
  <c r="K88" i="1"/>
  <c r="L88" i="1"/>
  <c r="D89" i="1"/>
  <c r="E89" i="1"/>
  <c r="F89" i="1"/>
  <c r="G89" i="1"/>
  <c r="H89" i="1"/>
  <c r="I89" i="1"/>
  <c r="J89" i="1"/>
  <c r="K89" i="1"/>
  <c r="L89" i="1"/>
  <c r="D90" i="1"/>
  <c r="E90" i="1"/>
  <c r="F90" i="1"/>
  <c r="G90" i="1"/>
  <c r="H90" i="1"/>
  <c r="I90" i="1"/>
  <c r="J90" i="1"/>
  <c r="K90" i="1"/>
  <c r="L90" i="1"/>
  <c r="D91" i="1"/>
  <c r="E91" i="1"/>
  <c r="F91" i="1"/>
  <c r="G91" i="1"/>
  <c r="H91" i="1"/>
  <c r="I91" i="1"/>
  <c r="J91" i="1"/>
  <c r="K91" i="1"/>
  <c r="L91" i="1"/>
  <c r="D92" i="1"/>
  <c r="E92" i="1"/>
  <c r="F92" i="1"/>
  <c r="G92" i="1"/>
  <c r="H92" i="1"/>
  <c r="I92" i="1"/>
  <c r="J92" i="1"/>
  <c r="K92" i="1"/>
  <c r="L92" i="1"/>
  <c r="D93" i="1"/>
  <c r="E93" i="1"/>
  <c r="F93" i="1"/>
  <c r="G93" i="1"/>
  <c r="H93" i="1"/>
  <c r="I93" i="1"/>
  <c r="J93" i="1"/>
  <c r="K93" i="1"/>
  <c r="L93" i="1"/>
  <c r="C93" i="1"/>
  <c r="C92" i="1"/>
  <c r="C91" i="1"/>
  <c r="C90" i="1"/>
  <c r="C89" i="1"/>
  <c r="C88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2" i="1"/>
  <c r="W4" i="4"/>
  <c r="X4" i="4"/>
  <c r="Y4" i="4"/>
  <c r="W5" i="4"/>
  <c r="X5" i="4"/>
  <c r="Y5" i="4"/>
  <c r="W6" i="4"/>
  <c r="X6" i="4"/>
  <c r="Y6" i="4"/>
  <c r="W7" i="4"/>
  <c r="X7" i="4"/>
  <c r="Y7" i="4"/>
  <c r="W8" i="4"/>
  <c r="X8" i="4"/>
  <c r="Y8" i="4"/>
  <c r="W9" i="4"/>
  <c r="X9" i="4"/>
  <c r="Y9" i="4"/>
  <c r="W10" i="4"/>
  <c r="X10" i="4"/>
  <c r="Y10" i="4"/>
  <c r="W11" i="4"/>
  <c r="X11" i="4"/>
  <c r="Y11" i="4"/>
  <c r="W12" i="4"/>
  <c r="X12" i="4"/>
  <c r="Y12" i="4"/>
  <c r="Y3" i="4"/>
  <c r="X3" i="4"/>
  <c r="W3" i="4"/>
  <c r="D32" i="4"/>
  <c r="E32" i="4"/>
  <c r="F32" i="4"/>
  <c r="G32" i="4"/>
  <c r="H32" i="4"/>
  <c r="I32" i="4"/>
  <c r="J32" i="4"/>
  <c r="K32" i="4"/>
  <c r="L32" i="4"/>
  <c r="D33" i="4"/>
  <c r="E33" i="4"/>
  <c r="F33" i="4"/>
  <c r="G33" i="4"/>
  <c r="H33" i="4"/>
  <c r="I33" i="4"/>
  <c r="J33" i="4"/>
  <c r="K33" i="4"/>
  <c r="L33" i="4"/>
  <c r="D34" i="4"/>
  <c r="E34" i="4"/>
  <c r="F34" i="4"/>
  <c r="G34" i="4"/>
  <c r="H34" i="4"/>
  <c r="I34" i="4"/>
  <c r="J34" i="4"/>
  <c r="K34" i="4"/>
  <c r="L34" i="4"/>
  <c r="D35" i="4"/>
  <c r="E35" i="4"/>
  <c r="F35" i="4"/>
  <c r="G35" i="4"/>
  <c r="H35" i="4"/>
  <c r="I35" i="4"/>
  <c r="J35" i="4"/>
  <c r="K35" i="4"/>
  <c r="L35" i="4"/>
  <c r="D36" i="4"/>
  <c r="E36" i="4"/>
  <c r="F36" i="4"/>
  <c r="G36" i="4"/>
  <c r="H36" i="4"/>
  <c r="I36" i="4"/>
  <c r="J36" i="4"/>
  <c r="K36" i="4"/>
  <c r="L36" i="4"/>
  <c r="D37" i="4"/>
  <c r="E37" i="4"/>
  <c r="F37" i="4"/>
  <c r="G37" i="4"/>
  <c r="H37" i="4"/>
  <c r="I37" i="4"/>
  <c r="J37" i="4"/>
  <c r="K37" i="4"/>
  <c r="L37" i="4"/>
  <c r="C37" i="4"/>
  <c r="C36" i="4"/>
  <c r="C35" i="4"/>
  <c r="C34" i="4"/>
  <c r="C33" i="4"/>
  <c r="C32" i="4"/>
</calcChain>
</file>

<file path=xl/sharedStrings.xml><?xml version="1.0" encoding="utf-8"?>
<sst xmlns="http://schemas.openxmlformats.org/spreadsheetml/2006/main" count="125" uniqueCount="48">
  <si>
    <t>Sample</t>
  </si>
  <si>
    <t>lean mass</t>
  </si>
  <si>
    <t>fat mass</t>
  </si>
  <si>
    <t>age (months)</t>
  </si>
  <si>
    <t>Gastrocnemius muscle mass (g)</t>
  </si>
  <si>
    <t>Triceps muscle mass (g)</t>
  </si>
  <si>
    <t>Heart muscle mass</t>
  </si>
  <si>
    <t>Sciatic response amplitude (mV)</t>
  </si>
  <si>
    <t>Radial response amplitude (mV)</t>
  </si>
  <si>
    <t>body weight (g)</t>
  </si>
  <si>
    <t>B12 total (pmol/L)</t>
  </si>
  <si>
    <t>folate level (nmol/L)</t>
  </si>
  <si>
    <t>Hey,</t>
  </si>
  <si>
    <t>Here are the corresponding ages for rat samples :</t>
  </si>
  <si>
    <t>-          ID 1 to 10 = 8 months old</t>
  </si>
  <si>
    <t>-          ID 11 to 20 = 18 months old</t>
  </si>
  <si>
    <t>-          ID 21 to 30 = 20 months old</t>
  </si>
  <si>
    <t>-          ID 31 to 40 = 22 months old</t>
  </si>
  <si>
    <t>-          ID 41 to 50 = 24 months old</t>
  </si>
  <si>
    <t>Thanks!!</t>
  </si>
  <si>
    <t>Alice</t>
  </si>
  <si>
    <t>M8</t>
  </si>
  <si>
    <t>STD8</t>
  </si>
  <si>
    <t>M18</t>
  </si>
  <si>
    <t>STD18</t>
  </si>
  <si>
    <t>M24</t>
  </si>
  <si>
    <t>STD24</t>
  </si>
  <si>
    <t>8m-18m</t>
  </si>
  <si>
    <t>8m-24m</t>
  </si>
  <si>
    <t>18m-24m</t>
  </si>
  <si>
    <t>Comparison of averages</t>
  </si>
  <si>
    <t>Overlaid with statistically significance</t>
  </si>
  <si>
    <t>Heart muscle mass (mg/g)</t>
  </si>
  <si>
    <t>Triceps muscle mass (mg/g)</t>
  </si>
  <si>
    <t>Gastrocnemius muscle mass (mg/g)</t>
  </si>
  <si>
    <t>lean mass (g/g) as %</t>
  </si>
  <si>
    <t>fat mass (g/g) as %</t>
  </si>
  <si>
    <t>Heart muscle mass (mg)</t>
  </si>
  <si>
    <t>Triceps muscle mass (mg)</t>
  </si>
  <si>
    <t>Gastrocnemius muscle mass (mg)</t>
  </si>
  <si>
    <t>Data Selected For Analysis</t>
  </si>
  <si>
    <t>S8</t>
  </si>
  <si>
    <t>S18</t>
  </si>
  <si>
    <t>S24</t>
  </si>
  <si>
    <t>P Values after 2 Sample Kolmogorov Test</t>
  </si>
  <si>
    <t xml:space="preserve">Notes: </t>
  </si>
  <si>
    <t xml:space="preserve">We did not consider sample 46 </t>
  </si>
  <si>
    <t>For the missing value of Radial response amplitude for sample 2 and irregular measurement of B12 for sample 49, we used 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</si>
</sst>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Alignment="1">
      <alignment horizontal="center" textRotation="90"/>
    </xf>
    <xf numFmtId="17" fontId="0" fillId="0" borderId="0" xfId="0" applyNumberFormat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textRotation="90"/>
    </xf>
    <xf numFmtId="11" fontId="0" fillId="0" borderId="0" xfId="0" applyNumberFormat="1" applyAlignment="1">
      <alignment horizontal="left"/>
    </xf>
    <xf numFmtId="0" fontId="0" fillId="0" borderId="10" xfId="0" applyBorder="1" applyAlignment="1">
      <alignment horizontal="left"/>
    </xf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3"/>
  <sheetViews>
    <sheetView topLeftCell="F29" workbookViewId="0">
      <selection activeCell="K85" sqref="K85"/>
    </sheetView>
  </sheetViews>
  <sheetFormatPr baseColWidth="10" defaultColWidth="8.83203125" defaultRowHeight="14" x14ac:dyDescent="0"/>
  <cols>
    <col min="1" max="1" width="8.83203125" style="4"/>
    <col min="2" max="2" width="13.83203125" style="4" customWidth="1"/>
    <col min="3" max="3" width="18.5" style="4" customWidth="1"/>
    <col min="4" max="4" width="15.5" style="4" customWidth="1"/>
    <col min="5" max="5" width="13.5" style="4" customWidth="1"/>
    <col min="6" max="6" width="10.6640625" style="4" customWidth="1"/>
    <col min="7" max="7" width="9" style="4" customWidth="1"/>
    <col min="8" max="8" width="9.1640625" style="4" customWidth="1"/>
    <col min="9" max="9" width="8" style="4" customWidth="1"/>
    <col min="10" max="10" width="9.6640625" style="4" customWidth="1"/>
    <col min="11" max="11" width="11.33203125" style="4" customWidth="1"/>
    <col min="12" max="12" width="8.6640625" style="4" customWidth="1"/>
    <col min="13" max="15" width="8.83203125" style="4"/>
    <col min="16" max="16" width="33.83203125" style="4" customWidth="1"/>
    <col min="17" max="17" width="8.83203125" style="4"/>
    <col min="18" max="18" width="21" style="4" customWidth="1"/>
    <col min="19" max="16384" width="8.83203125" style="4"/>
  </cols>
  <sheetData>
    <row r="1" spans="1:27" s="18" customFormat="1" ht="66" customHeight="1">
      <c r="A1" s="15" t="s">
        <v>0</v>
      </c>
      <c r="B1" s="16" t="s">
        <v>3</v>
      </c>
      <c r="C1" s="17" t="s">
        <v>9</v>
      </c>
      <c r="D1" s="15" t="s">
        <v>1</v>
      </c>
      <c r="E1" s="16" t="s">
        <v>2</v>
      </c>
      <c r="F1" s="17" t="s">
        <v>39</v>
      </c>
      <c r="G1" s="15" t="s">
        <v>7</v>
      </c>
      <c r="H1" s="17" t="s">
        <v>38</v>
      </c>
      <c r="I1" s="15" t="s">
        <v>8</v>
      </c>
      <c r="J1" s="17" t="s">
        <v>37</v>
      </c>
      <c r="K1" s="15" t="s">
        <v>10</v>
      </c>
      <c r="L1" s="16" t="s">
        <v>11</v>
      </c>
      <c r="P1" s="15" t="s">
        <v>0</v>
      </c>
      <c r="Q1" s="16" t="s">
        <v>3</v>
      </c>
      <c r="R1" s="17" t="s">
        <v>9</v>
      </c>
      <c r="S1" s="15" t="s">
        <v>35</v>
      </c>
      <c r="T1" s="16" t="s">
        <v>36</v>
      </c>
      <c r="U1" s="17" t="s">
        <v>34</v>
      </c>
      <c r="V1" s="15" t="s">
        <v>7</v>
      </c>
      <c r="W1" s="17" t="s">
        <v>33</v>
      </c>
      <c r="X1" s="15" t="s">
        <v>8</v>
      </c>
      <c r="Y1" s="17" t="s">
        <v>32</v>
      </c>
      <c r="Z1" s="15" t="s">
        <v>10</v>
      </c>
      <c r="AA1" s="16" t="s">
        <v>11</v>
      </c>
    </row>
    <row r="2" spans="1:27">
      <c r="A2" s="4">
        <v>1</v>
      </c>
      <c r="B2" s="5">
        <v>8</v>
      </c>
      <c r="C2" s="6">
        <v>540.78</v>
      </c>
      <c r="D2" s="7">
        <v>395.03</v>
      </c>
      <c r="E2" s="8">
        <v>53.18</v>
      </c>
      <c r="F2" s="6">
        <v>2430</v>
      </c>
      <c r="G2" s="7">
        <v>82.2</v>
      </c>
      <c r="H2" s="6">
        <v>1968.5</v>
      </c>
      <c r="I2" s="7">
        <v>49.2</v>
      </c>
      <c r="J2" s="6">
        <v>1545</v>
      </c>
      <c r="K2" s="7">
        <v>1195</v>
      </c>
      <c r="L2" s="8">
        <v>173.5</v>
      </c>
      <c r="P2" s="4">
        <v>1</v>
      </c>
      <c r="Q2" s="5">
        <v>8</v>
      </c>
      <c r="R2" s="6">
        <v>540.78</v>
      </c>
      <c r="S2" s="4">
        <f>(D2/C2)*100</f>
        <v>73.048189651984174</v>
      </c>
      <c r="T2" s="4">
        <f>(E2/C2)*100</f>
        <v>9.8339435630015899</v>
      </c>
      <c r="U2" s="4">
        <f>F2/C2</f>
        <v>4.4935093753467212</v>
      </c>
      <c r="V2" s="7">
        <v>82.2</v>
      </c>
      <c r="W2" s="4">
        <f>H2/C2</f>
        <v>3.6401124301934247</v>
      </c>
      <c r="X2" s="7">
        <v>49.2</v>
      </c>
      <c r="Y2" s="4">
        <f>J2/C2</f>
        <v>2.8569843559303232</v>
      </c>
      <c r="Z2" s="7">
        <v>1195</v>
      </c>
      <c r="AA2" s="8">
        <v>173.5</v>
      </c>
    </row>
    <row r="3" spans="1:27">
      <c r="A3" s="4">
        <v>2</v>
      </c>
      <c r="B3" s="5">
        <v>8</v>
      </c>
      <c r="C3" s="6">
        <v>482.8</v>
      </c>
      <c r="D3" s="7">
        <v>359.38</v>
      </c>
      <c r="E3" s="8">
        <v>50.744999999999997</v>
      </c>
      <c r="F3" s="6">
        <v>2440.6999999999998</v>
      </c>
      <c r="G3" s="7">
        <v>45.4</v>
      </c>
      <c r="H3" s="6">
        <v>1982</v>
      </c>
      <c r="I3" s="7"/>
      <c r="J3" s="6">
        <v>1348</v>
      </c>
      <c r="K3" s="7">
        <v>1060</v>
      </c>
      <c r="L3" s="8">
        <v>162.5</v>
      </c>
      <c r="P3" s="4">
        <v>2</v>
      </c>
      <c r="Q3" s="5">
        <v>8</v>
      </c>
      <c r="R3" s="6">
        <v>482.8</v>
      </c>
      <c r="S3" s="4">
        <f t="shared" ref="S3:S50" si="0">(D3/C3)*100</f>
        <v>74.436619718309856</v>
      </c>
      <c r="T3" s="4">
        <f t="shared" ref="T3:T50" si="1">(E3/C3)*100</f>
        <v>10.51056338028169</v>
      </c>
      <c r="U3" s="4">
        <f t="shared" ref="U3:U50" si="2">F3/C3</f>
        <v>5.0553024026512006</v>
      </c>
      <c r="V3" s="7">
        <v>45.4</v>
      </c>
      <c r="W3" s="4">
        <f t="shared" ref="W3:W50" si="3">H3/C3</f>
        <v>4.1052195526097766</v>
      </c>
      <c r="X3" s="7"/>
      <c r="Y3" s="4">
        <f t="shared" ref="Y3:Y50" si="4">J3/C3</f>
        <v>2.7920463960231978</v>
      </c>
      <c r="Z3" s="7">
        <v>1060</v>
      </c>
      <c r="AA3" s="8">
        <v>162.5</v>
      </c>
    </row>
    <row r="4" spans="1:27">
      <c r="A4" s="4">
        <v>3</v>
      </c>
      <c r="B4" s="5">
        <v>8</v>
      </c>
      <c r="C4" s="6">
        <v>558.47</v>
      </c>
      <c r="D4" s="7">
        <v>404.12</v>
      </c>
      <c r="E4" s="8">
        <v>74.08</v>
      </c>
      <c r="F4" s="6">
        <v>2566.5</v>
      </c>
      <c r="G4" s="7">
        <v>83.8</v>
      </c>
      <c r="H4" s="6">
        <v>2085.5</v>
      </c>
      <c r="I4" s="7">
        <v>77.400000000000006</v>
      </c>
      <c r="J4" s="6">
        <v>1390</v>
      </c>
      <c r="K4" s="7">
        <v>835</v>
      </c>
      <c r="L4" s="8">
        <v>147.5</v>
      </c>
      <c r="P4" s="4">
        <v>3</v>
      </c>
      <c r="Q4" s="5">
        <v>8</v>
      </c>
      <c r="R4" s="6">
        <v>558.47</v>
      </c>
      <c r="S4" s="4">
        <f t="shared" si="0"/>
        <v>72.361989005676222</v>
      </c>
      <c r="T4" s="4">
        <f t="shared" si="1"/>
        <v>13.26481279209268</v>
      </c>
      <c r="U4" s="4">
        <f t="shared" si="2"/>
        <v>4.5955915268501437</v>
      </c>
      <c r="V4" s="7">
        <v>83.8</v>
      </c>
      <c r="W4" s="4">
        <f t="shared" si="3"/>
        <v>3.7343098107328951</v>
      </c>
      <c r="X4" s="7">
        <v>77.400000000000006</v>
      </c>
      <c r="Y4" s="4">
        <f t="shared" si="4"/>
        <v>2.4889430049957921</v>
      </c>
      <c r="Z4" s="7">
        <v>835</v>
      </c>
      <c r="AA4" s="8">
        <v>147.5</v>
      </c>
    </row>
    <row r="5" spans="1:27">
      <c r="A5" s="4">
        <v>4</v>
      </c>
      <c r="B5" s="5">
        <v>8</v>
      </c>
      <c r="C5" s="6">
        <v>430.45</v>
      </c>
      <c r="D5" s="7">
        <v>307.68</v>
      </c>
      <c r="E5" s="8">
        <v>57.12</v>
      </c>
      <c r="F5" s="6">
        <v>2553</v>
      </c>
      <c r="G5" s="7">
        <v>60.3</v>
      </c>
      <c r="H5" s="6">
        <v>2156.5</v>
      </c>
      <c r="I5" s="7">
        <v>63.9</v>
      </c>
      <c r="J5" s="6">
        <v>1506</v>
      </c>
      <c r="K5" s="7">
        <v>885</v>
      </c>
      <c r="L5" s="8">
        <v>130.5</v>
      </c>
      <c r="P5" s="4">
        <v>4</v>
      </c>
      <c r="Q5" s="5">
        <v>8</v>
      </c>
      <c r="R5" s="6">
        <v>430.45</v>
      </c>
      <c r="S5" s="4">
        <f t="shared" si="0"/>
        <v>71.478685096991526</v>
      </c>
      <c r="T5" s="4">
        <f t="shared" si="1"/>
        <v>13.269833894761296</v>
      </c>
      <c r="U5" s="4">
        <f t="shared" si="2"/>
        <v>5.9310024393077017</v>
      </c>
      <c r="V5" s="7">
        <v>60.3</v>
      </c>
      <c r="W5" s="4">
        <f t="shared" si="3"/>
        <v>5.0098733883145545</v>
      </c>
      <c r="X5" s="7">
        <v>63.9</v>
      </c>
      <c r="Y5" s="4">
        <f t="shared" si="4"/>
        <v>3.4986641886397956</v>
      </c>
      <c r="Z5" s="7">
        <v>885</v>
      </c>
      <c r="AA5" s="8">
        <v>130.5</v>
      </c>
    </row>
    <row r="6" spans="1:27">
      <c r="A6" s="4">
        <v>5</v>
      </c>
      <c r="B6" s="5">
        <v>8</v>
      </c>
      <c r="C6" s="6">
        <v>526.76</v>
      </c>
      <c r="D6" s="7">
        <v>382.05</v>
      </c>
      <c r="E6" s="8">
        <v>67.760000000000005</v>
      </c>
      <c r="F6" s="6">
        <v>2227</v>
      </c>
      <c r="G6" s="7">
        <v>78.900000000000006</v>
      </c>
      <c r="H6" s="6">
        <v>1801</v>
      </c>
      <c r="I6" s="7">
        <v>75.5</v>
      </c>
      <c r="J6" s="6">
        <v>1222</v>
      </c>
      <c r="K6" s="7">
        <v>805</v>
      </c>
      <c r="L6" s="8">
        <v>156.5</v>
      </c>
      <c r="P6" s="4">
        <v>5</v>
      </c>
      <c r="Q6" s="5">
        <v>8</v>
      </c>
      <c r="R6" s="6">
        <v>526.76</v>
      </c>
      <c r="S6" s="4">
        <f t="shared" si="0"/>
        <v>72.528286126509229</v>
      </c>
      <c r="T6" s="4">
        <f t="shared" si="1"/>
        <v>12.86354316956489</v>
      </c>
      <c r="U6" s="4">
        <f t="shared" si="2"/>
        <v>4.2277317943655559</v>
      </c>
      <c r="V6" s="7">
        <v>78.900000000000006</v>
      </c>
      <c r="W6" s="4">
        <f t="shared" si="3"/>
        <v>3.4190143518870073</v>
      </c>
      <c r="X6" s="7">
        <v>75.5</v>
      </c>
      <c r="Y6" s="4">
        <f t="shared" si="4"/>
        <v>2.319842053307009</v>
      </c>
      <c r="Z6" s="7">
        <v>805</v>
      </c>
      <c r="AA6" s="8">
        <v>156.5</v>
      </c>
    </row>
    <row r="7" spans="1:27">
      <c r="A7" s="4">
        <v>6</v>
      </c>
      <c r="B7" s="5">
        <v>8</v>
      </c>
      <c r="C7" s="6">
        <v>595.61</v>
      </c>
      <c r="D7" s="7">
        <v>440.03</v>
      </c>
      <c r="E7" s="8">
        <v>83.67</v>
      </c>
      <c r="F7" s="6">
        <v>2253</v>
      </c>
      <c r="G7" s="7">
        <v>56.8</v>
      </c>
      <c r="H7" s="6">
        <v>1915.5</v>
      </c>
      <c r="I7" s="7">
        <v>64.3</v>
      </c>
      <c r="J7" s="6">
        <v>1186</v>
      </c>
      <c r="K7" s="7">
        <v>1300</v>
      </c>
      <c r="L7" s="8">
        <v>189</v>
      </c>
      <c r="P7" s="4">
        <v>6</v>
      </c>
      <c r="Q7" s="5">
        <v>8</v>
      </c>
      <c r="R7" s="6">
        <v>595.61</v>
      </c>
      <c r="S7" s="4">
        <f t="shared" si="0"/>
        <v>73.878880475478908</v>
      </c>
      <c r="T7" s="4">
        <f t="shared" si="1"/>
        <v>14.047782945215829</v>
      </c>
      <c r="U7" s="4">
        <f t="shared" si="2"/>
        <v>3.7826765836705225</v>
      </c>
      <c r="V7" s="7">
        <v>56.8</v>
      </c>
      <c r="W7" s="4">
        <f t="shared" si="3"/>
        <v>3.2160306240660836</v>
      </c>
      <c r="X7" s="7">
        <v>64.3</v>
      </c>
      <c r="Y7" s="4">
        <f t="shared" si="4"/>
        <v>1.9912358758247846</v>
      </c>
      <c r="Z7" s="7">
        <v>1300</v>
      </c>
      <c r="AA7" s="8">
        <v>189</v>
      </c>
    </row>
    <row r="8" spans="1:27">
      <c r="A8" s="4">
        <v>7</v>
      </c>
      <c r="B8" s="5">
        <v>8</v>
      </c>
      <c r="C8" s="6">
        <v>483.57</v>
      </c>
      <c r="D8" s="7">
        <v>369.09</v>
      </c>
      <c r="E8" s="8">
        <v>47.75</v>
      </c>
      <c r="F8" s="6">
        <v>2689</v>
      </c>
      <c r="G8" s="7">
        <v>81.5</v>
      </c>
      <c r="H8" s="6">
        <v>2138.5</v>
      </c>
      <c r="I8" s="7">
        <v>70.2</v>
      </c>
      <c r="J8" s="6">
        <v>1431</v>
      </c>
      <c r="K8" s="7">
        <v>1175</v>
      </c>
      <c r="L8" s="8">
        <v>206</v>
      </c>
      <c r="P8" s="4">
        <v>7</v>
      </c>
      <c r="Q8" s="5">
        <v>8</v>
      </c>
      <c r="R8" s="6">
        <v>483.57</v>
      </c>
      <c r="S8" s="4">
        <f t="shared" si="0"/>
        <v>76.326074818537123</v>
      </c>
      <c r="T8" s="4">
        <f t="shared" si="1"/>
        <v>9.8744752569431515</v>
      </c>
      <c r="U8" s="4">
        <f t="shared" si="2"/>
        <v>5.5607254378890341</v>
      </c>
      <c r="V8" s="7">
        <v>81.5</v>
      </c>
      <c r="W8" s="4">
        <f t="shared" si="3"/>
        <v>4.4223173480571587</v>
      </c>
      <c r="X8" s="7">
        <v>70.2</v>
      </c>
      <c r="Y8" s="4">
        <f t="shared" si="4"/>
        <v>2.9592406476828588</v>
      </c>
      <c r="Z8" s="7">
        <v>1175</v>
      </c>
      <c r="AA8" s="8">
        <v>206</v>
      </c>
    </row>
    <row r="9" spans="1:27">
      <c r="A9" s="4">
        <v>8</v>
      </c>
      <c r="B9" s="5">
        <v>8</v>
      </c>
      <c r="C9" s="6">
        <v>579.74</v>
      </c>
      <c r="D9" s="7">
        <v>398.95</v>
      </c>
      <c r="E9" s="8">
        <v>100.35</v>
      </c>
      <c r="F9" s="6">
        <v>2219.5</v>
      </c>
      <c r="G9" s="7">
        <v>54.8</v>
      </c>
      <c r="H9" s="6">
        <v>1617.5</v>
      </c>
      <c r="I9" s="7">
        <v>84.4</v>
      </c>
      <c r="J9" s="6">
        <v>1294</v>
      </c>
      <c r="K9" s="7">
        <v>1090</v>
      </c>
      <c r="L9" s="8">
        <v>212.5</v>
      </c>
      <c r="P9" s="4">
        <v>8</v>
      </c>
      <c r="Q9" s="5">
        <v>8</v>
      </c>
      <c r="R9" s="6">
        <v>579.74</v>
      </c>
      <c r="S9" s="4">
        <f t="shared" si="0"/>
        <v>68.815331010452965</v>
      </c>
      <c r="T9" s="4">
        <f t="shared" si="1"/>
        <v>17.309483561596576</v>
      </c>
      <c r="U9" s="4">
        <f t="shared" si="2"/>
        <v>3.828440335322731</v>
      </c>
      <c r="V9" s="7">
        <v>54.8</v>
      </c>
      <c r="W9" s="4">
        <f t="shared" si="3"/>
        <v>2.7900438127436438</v>
      </c>
      <c r="X9" s="7">
        <v>84.4</v>
      </c>
      <c r="Y9" s="4">
        <f t="shared" si="4"/>
        <v>2.2320350501949151</v>
      </c>
      <c r="Z9" s="7">
        <v>1090</v>
      </c>
      <c r="AA9" s="8">
        <v>212.5</v>
      </c>
    </row>
    <row r="10" spans="1:27">
      <c r="A10" s="4">
        <v>9</v>
      </c>
      <c r="B10" s="5">
        <v>8</v>
      </c>
      <c r="C10" s="6">
        <v>464.06</v>
      </c>
      <c r="D10" s="7">
        <v>343.62</v>
      </c>
      <c r="E10" s="8">
        <v>47.19</v>
      </c>
      <c r="F10" s="6">
        <v>2470.5</v>
      </c>
      <c r="G10" s="7">
        <v>47.7</v>
      </c>
      <c r="H10" s="6">
        <v>1785</v>
      </c>
      <c r="I10" s="7">
        <v>47.6</v>
      </c>
      <c r="J10" s="6">
        <v>1471</v>
      </c>
      <c r="K10" s="7">
        <v>1070</v>
      </c>
      <c r="L10" s="8">
        <v>136</v>
      </c>
      <c r="P10" s="4">
        <v>9</v>
      </c>
      <c r="Q10" s="5">
        <v>8</v>
      </c>
      <c r="R10" s="6">
        <v>464.06</v>
      </c>
      <c r="S10" s="4">
        <f t="shared" si="0"/>
        <v>74.046459509546182</v>
      </c>
      <c r="T10" s="4">
        <f t="shared" si="1"/>
        <v>10.168943671077017</v>
      </c>
      <c r="U10" s="4">
        <f t="shared" si="2"/>
        <v>5.3236650433133645</v>
      </c>
      <c r="V10" s="7">
        <v>47.7</v>
      </c>
      <c r="W10" s="4">
        <f t="shared" si="3"/>
        <v>3.846485368271344</v>
      </c>
      <c r="X10" s="7">
        <v>47.6</v>
      </c>
      <c r="Y10" s="4">
        <f t="shared" si="4"/>
        <v>3.1698487264577855</v>
      </c>
      <c r="Z10" s="7">
        <v>1070</v>
      </c>
      <c r="AA10" s="8">
        <v>136</v>
      </c>
    </row>
    <row r="11" spans="1:27">
      <c r="A11" s="4">
        <v>10</v>
      </c>
      <c r="B11" s="5">
        <v>8</v>
      </c>
      <c r="C11" s="6">
        <v>524.97</v>
      </c>
      <c r="D11" s="7">
        <v>370.66</v>
      </c>
      <c r="E11" s="8">
        <v>74.73</v>
      </c>
      <c r="F11" s="6">
        <v>2921</v>
      </c>
      <c r="G11" s="7">
        <v>67.2</v>
      </c>
      <c r="H11" s="6">
        <v>2415.5</v>
      </c>
      <c r="I11" s="7">
        <v>91.4</v>
      </c>
      <c r="J11" s="6">
        <v>1468</v>
      </c>
      <c r="K11" s="7">
        <v>1325</v>
      </c>
      <c r="L11" s="8">
        <v>176.5</v>
      </c>
      <c r="P11" s="4">
        <v>10</v>
      </c>
      <c r="Q11" s="5">
        <v>8</v>
      </c>
      <c r="R11" s="6">
        <v>524.97</v>
      </c>
      <c r="S11" s="4">
        <f t="shared" si="0"/>
        <v>70.605939387012597</v>
      </c>
      <c r="T11" s="4">
        <f t="shared" si="1"/>
        <v>14.235099148522773</v>
      </c>
      <c r="U11" s="4">
        <f t="shared" si="2"/>
        <v>5.5641274739508919</v>
      </c>
      <c r="V11" s="7">
        <v>67.2</v>
      </c>
      <c r="W11" s="4">
        <f t="shared" si="3"/>
        <v>4.6012153075413833</v>
      </c>
      <c r="X11" s="7">
        <v>91.4</v>
      </c>
      <c r="Y11" s="4">
        <f t="shared" si="4"/>
        <v>2.7963502676343408</v>
      </c>
      <c r="Z11" s="7">
        <v>1325</v>
      </c>
      <c r="AA11" s="8">
        <v>176.5</v>
      </c>
    </row>
    <row r="12" spans="1:27">
      <c r="A12" s="4">
        <v>11</v>
      </c>
      <c r="B12" s="5">
        <v>18</v>
      </c>
      <c r="C12" s="6">
        <v>528.02</v>
      </c>
      <c r="D12" s="7">
        <v>362.16</v>
      </c>
      <c r="E12" s="8">
        <v>82.79</v>
      </c>
      <c r="F12" s="6">
        <v>1837</v>
      </c>
      <c r="G12" s="7">
        <v>57.3</v>
      </c>
      <c r="H12" s="6">
        <v>2182</v>
      </c>
      <c r="I12" s="7">
        <v>59.3</v>
      </c>
      <c r="J12" s="6">
        <v>1502</v>
      </c>
      <c r="K12" s="7">
        <v>745</v>
      </c>
      <c r="L12" s="8">
        <v>188.5</v>
      </c>
      <c r="P12" s="4">
        <v>11</v>
      </c>
      <c r="Q12" s="5">
        <v>18</v>
      </c>
      <c r="R12" s="6">
        <v>528.02</v>
      </c>
      <c r="S12" s="4">
        <f t="shared" si="0"/>
        <v>68.588311048823911</v>
      </c>
      <c r="T12" s="4">
        <f t="shared" si="1"/>
        <v>15.679330328396654</v>
      </c>
      <c r="U12" s="4">
        <f t="shared" si="2"/>
        <v>3.4790348850422332</v>
      </c>
      <c r="V12" s="7">
        <v>57.3</v>
      </c>
      <c r="W12" s="4">
        <f t="shared" si="3"/>
        <v>4.1324192265444495</v>
      </c>
      <c r="X12" s="7">
        <v>59.3</v>
      </c>
      <c r="Y12" s="4">
        <f t="shared" si="4"/>
        <v>2.8445892201052994</v>
      </c>
      <c r="Z12" s="7">
        <v>745</v>
      </c>
      <c r="AA12" s="8">
        <v>188.5</v>
      </c>
    </row>
    <row r="13" spans="1:27">
      <c r="A13" s="4">
        <v>12</v>
      </c>
      <c r="B13" s="5">
        <v>18</v>
      </c>
      <c r="C13" s="6">
        <v>545.37</v>
      </c>
      <c r="D13" s="7">
        <v>402.565</v>
      </c>
      <c r="E13" s="8">
        <v>56.56</v>
      </c>
      <c r="F13" s="6">
        <v>2377</v>
      </c>
      <c r="G13" s="7">
        <v>57.2</v>
      </c>
      <c r="H13" s="6">
        <v>2357.5</v>
      </c>
      <c r="I13" s="7">
        <v>57.9</v>
      </c>
      <c r="J13" s="6">
        <v>1393</v>
      </c>
      <c r="K13" s="7">
        <v>870</v>
      </c>
      <c r="L13" s="8">
        <v>214.5</v>
      </c>
      <c r="P13" s="4">
        <v>12</v>
      </c>
      <c r="Q13" s="5">
        <v>18</v>
      </c>
      <c r="R13" s="6">
        <v>545.37</v>
      </c>
      <c r="S13" s="4">
        <f t="shared" si="0"/>
        <v>73.815024662155963</v>
      </c>
      <c r="T13" s="4">
        <f t="shared" si="1"/>
        <v>10.370940829161853</v>
      </c>
      <c r="U13" s="4">
        <f t="shared" si="2"/>
        <v>4.3585089022131767</v>
      </c>
      <c r="V13" s="7">
        <v>57.2</v>
      </c>
      <c r="W13" s="4">
        <f t="shared" si="3"/>
        <v>4.3227533601041497</v>
      </c>
      <c r="X13" s="7">
        <v>57.9</v>
      </c>
      <c r="Y13" s="4">
        <f t="shared" si="4"/>
        <v>2.5542292388653576</v>
      </c>
      <c r="Z13" s="7">
        <v>870</v>
      </c>
      <c r="AA13" s="8">
        <v>214.5</v>
      </c>
    </row>
    <row r="14" spans="1:27">
      <c r="A14" s="4">
        <v>13</v>
      </c>
      <c r="B14" s="5">
        <v>18</v>
      </c>
      <c r="C14" s="6">
        <v>502.79</v>
      </c>
      <c r="D14" s="7">
        <v>380.2</v>
      </c>
      <c r="E14" s="8">
        <v>44.55</v>
      </c>
      <c r="F14" s="6">
        <v>2005.5</v>
      </c>
      <c r="G14" s="7">
        <v>57.7</v>
      </c>
      <c r="H14" s="6">
        <v>1912</v>
      </c>
      <c r="I14" s="7">
        <v>80.900000000000006</v>
      </c>
      <c r="J14" s="6">
        <v>1378</v>
      </c>
      <c r="K14" s="7">
        <v>990</v>
      </c>
      <c r="L14" s="8">
        <v>150.5</v>
      </c>
      <c r="P14" s="4">
        <v>13</v>
      </c>
      <c r="Q14" s="5">
        <v>18</v>
      </c>
      <c r="R14" s="6">
        <v>502.79</v>
      </c>
      <c r="S14" s="4">
        <f t="shared" si="0"/>
        <v>75.61805127389168</v>
      </c>
      <c r="T14" s="4">
        <f t="shared" si="1"/>
        <v>8.8605580858807844</v>
      </c>
      <c r="U14" s="4">
        <f t="shared" si="2"/>
        <v>3.9887428150917876</v>
      </c>
      <c r="V14" s="7">
        <v>57.7</v>
      </c>
      <c r="W14" s="4">
        <f t="shared" si="3"/>
        <v>3.8027804848942899</v>
      </c>
      <c r="X14" s="7">
        <v>80.900000000000006</v>
      </c>
      <c r="Y14" s="4">
        <f t="shared" si="4"/>
        <v>2.7407068557449432</v>
      </c>
      <c r="Z14" s="7">
        <v>990</v>
      </c>
      <c r="AA14" s="8">
        <v>150.5</v>
      </c>
    </row>
    <row r="15" spans="1:27">
      <c r="A15" s="4">
        <v>14</v>
      </c>
      <c r="B15" s="5">
        <v>18</v>
      </c>
      <c r="C15" s="6">
        <v>589.4</v>
      </c>
      <c r="D15" s="7">
        <v>428.06</v>
      </c>
      <c r="E15" s="8">
        <v>76.94</v>
      </c>
      <c r="F15" s="6">
        <v>1731.5</v>
      </c>
      <c r="G15" s="7">
        <v>57.9</v>
      </c>
      <c r="H15" s="6">
        <v>2276.5</v>
      </c>
      <c r="I15" s="7">
        <v>64</v>
      </c>
      <c r="J15" s="6">
        <v>1405</v>
      </c>
      <c r="K15" s="7">
        <v>980</v>
      </c>
      <c r="L15" s="8">
        <v>141.5</v>
      </c>
      <c r="P15" s="4">
        <v>14</v>
      </c>
      <c r="Q15" s="5">
        <v>18</v>
      </c>
      <c r="R15" s="6">
        <v>589.4</v>
      </c>
      <c r="S15" s="4">
        <f t="shared" si="0"/>
        <v>72.626399728537493</v>
      </c>
      <c r="T15" s="4">
        <f t="shared" si="1"/>
        <v>13.053953172718019</v>
      </c>
      <c r="U15" s="4">
        <f t="shared" si="2"/>
        <v>2.9377332880895826</v>
      </c>
      <c r="V15" s="7">
        <v>57.9</v>
      </c>
      <c r="W15" s="4">
        <f t="shared" si="3"/>
        <v>3.8624024431625381</v>
      </c>
      <c r="X15" s="7">
        <v>64</v>
      </c>
      <c r="Y15" s="4">
        <f t="shared" si="4"/>
        <v>2.3837801153715645</v>
      </c>
      <c r="Z15" s="7">
        <v>980</v>
      </c>
      <c r="AA15" s="8">
        <v>141.5</v>
      </c>
    </row>
    <row r="16" spans="1:27">
      <c r="A16" s="4">
        <v>15</v>
      </c>
      <c r="B16" s="5">
        <v>18</v>
      </c>
      <c r="C16" s="6">
        <v>601.95000000000005</v>
      </c>
      <c r="D16" s="7">
        <v>412.06</v>
      </c>
      <c r="E16" s="8">
        <v>95.74</v>
      </c>
      <c r="F16" s="6">
        <v>2377</v>
      </c>
      <c r="G16" s="7">
        <v>72.8</v>
      </c>
      <c r="H16" s="6">
        <v>2236</v>
      </c>
      <c r="I16" s="7">
        <v>94.3</v>
      </c>
      <c r="J16" s="6">
        <v>1701</v>
      </c>
      <c r="K16" s="7">
        <v>1125</v>
      </c>
      <c r="L16" s="8">
        <v>151.5</v>
      </c>
      <c r="P16" s="4">
        <v>15</v>
      </c>
      <c r="Q16" s="5">
        <v>18</v>
      </c>
      <c r="R16" s="6">
        <v>601.95000000000005</v>
      </c>
      <c r="S16" s="4">
        <f t="shared" si="0"/>
        <v>68.454190547387654</v>
      </c>
      <c r="T16" s="4">
        <f t="shared" si="1"/>
        <v>15.904975496303678</v>
      </c>
      <c r="U16" s="4">
        <f t="shared" si="2"/>
        <v>3.9488329595481351</v>
      </c>
      <c r="V16" s="7">
        <v>72.8</v>
      </c>
      <c r="W16" s="4">
        <f t="shared" si="3"/>
        <v>3.714594235401611</v>
      </c>
      <c r="X16" s="7">
        <v>94.3</v>
      </c>
      <c r="Y16" s="4">
        <f t="shared" si="4"/>
        <v>2.8258160976825315</v>
      </c>
      <c r="Z16" s="7">
        <v>1125</v>
      </c>
      <c r="AA16" s="8">
        <v>151.5</v>
      </c>
    </row>
    <row r="17" spans="1:27">
      <c r="A17" s="4">
        <v>16</v>
      </c>
      <c r="B17" s="5">
        <v>18</v>
      </c>
      <c r="C17" s="6">
        <v>569.75</v>
      </c>
      <c r="D17" s="7">
        <v>398.17</v>
      </c>
      <c r="E17" s="8">
        <v>82.62</v>
      </c>
      <c r="F17" s="6">
        <v>2183.5</v>
      </c>
      <c r="G17" s="7">
        <v>80.099999999999994</v>
      </c>
      <c r="H17" s="6">
        <v>1999.5</v>
      </c>
      <c r="I17" s="7">
        <v>79.599999999999994</v>
      </c>
      <c r="J17" s="6">
        <v>1444</v>
      </c>
      <c r="K17" s="7">
        <v>920</v>
      </c>
      <c r="L17" s="8">
        <v>186</v>
      </c>
      <c r="P17" s="4">
        <v>16</v>
      </c>
      <c r="Q17" s="5">
        <v>18</v>
      </c>
      <c r="R17" s="6">
        <v>569.75</v>
      </c>
      <c r="S17" s="4">
        <f t="shared" si="0"/>
        <v>69.885037297060109</v>
      </c>
      <c r="T17" s="4">
        <f t="shared" si="1"/>
        <v>14.501096972356297</v>
      </c>
      <c r="U17" s="4">
        <f t="shared" si="2"/>
        <v>3.8323826239578764</v>
      </c>
      <c r="V17" s="7">
        <v>80.099999999999994</v>
      </c>
      <c r="W17" s="4">
        <f t="shared" si="3"/>
        <v>3.5094339622641511</v>
      </c>
      <c r="X17" s="7">
        <v>79.599999999999994</v>
      </c>
      <c r="Y17" s="4">
        <f t="shared" si="4"/>
        <v>2.5344449319877138</v>
      </c>
      <c r="Z17" s="7">
        <v>920</v>
      </c>
      <c r="AA17" s="8">
        <v>186</v>
      </c>
    </row>
    <row r="18" spans="1:27">
      <c r="A18" s="4">
        <v>17</v>
      </c>
      <c r="B18" s="5">
        <v>18</v>
      </c>
      <c r="C18" s="6">
        <v>510.01</v>
      </c>
      <c r="D18" s="7">
        <v>356.23</v>
      </c>
      <c r="E18" s="8">
        <v>77.31</v>
      </c>
      <c r="F18" s="6">
        <v>2321.5</v>
      </c>
      <c r="G18" s="7">
        <v>79.900000000000006</v>
      </c>
      <c r="H18" s="6">
        <v>2004.5</v>
      </c>
      <c r="I18" s="7">
        <v>75.7</v>
      </c>
      <c r="J18" s="6">
        <v>1378</v>
      </c>
      <c r="K18" s="7">
        <v>1095</v>
      </c>
      <c r="L18" s="8">
        <v>190.5</v>
      </c>
      <c r="P18" s="4">
        <v>17</v>
      </c>
      <c r="Q18" s="5">
        <v>18</v>
      </c>
      <c r="R18" s="6">
        <v>510.01</v>
      </c>
      <c r="S18" s="4">
        <f t="shared" si="0"/>
        <v>69.847650046077533</v>
      </c>
      <c r="T18" s="4">
        <f t="shared" si="1"/>
        <v>15.158526303405818</v>
      </c>
      <c r="U18" s="4">
        <f t="shared" si="2"/>
        <v>4.5518715319307468</v>
      </c>
      <c r="V18" s="7">
        <v>79.900000000000006</v>
      </c>
      <c r="W18" s="4">
        <f t="shared" si="3"/>
        <v>3.930315091860944</v>
      </c>
      <c r="X18" s="7">
        <v>75.7</v>
      </c>
      <c r="Y18" s="4">
        <f t="shared" si="4"/>
        <v>2.7019078057292996</v>
      </c>
      <c r="Z18" s="7">
        <v>1095</v>
      </c>
      <c r="AA18" s="8">
        <v>190.5</v>
      </c>
    </row>
    <row r="19" spans="1:27">
      <c r="A19" s="4">
        <v>18</v>
      </c>
      <c r="B19" s="5">
        <v>18</v>
      </c>
      <c r="C19" s="6">
        <v>579.1</v>
      </c>
      <c r="D19" s="7">
        <v>403.64</v>
      </c>
      <c r="E19" s="8">
        <v>89.16</v>
      </c>
      <c r="F19" s="6">
        <v>2666.5</v>
      </c>
      <c r="G19" s="7">
        <v>35.299999999999997</v>
      </c>
      <c r="H19" s="6">
        <v>2326</v>
      </c>
      <c r="I19" s="7">
        <v>61.1</v>
      </c>
      <c r="J19" s="6">
        <v>2017</v>
      </c>
      <c r="K19" s="7">
        <v>1265</v>
      </c>
      <c r="L19" s="8">
        <v>159.5</v>
      </c>
      <c r="P19" s="4">
        <v>18</v>
      </c>
      <c r="Q19" s="5">
        <v>18</v>
      </c>
      <c r="R19" s="6">
        <v>579.1</v>
      </c>
      <c r="S19" s="4">
        <f t="shared" si="0"/>
        <v>69.701260576757022</v>
      </c>
      <c r="T19" s="4">
        <f t="shared" si="1"/>
        <v>15.396304610602657</v>
      </c>
      <c r="U19" s="4">
        <f t="shared" si="2"/>
        <v>4.6045587981350371</v>
      </c>
      <c r="V19" s="7">
        <v>35.299999999999997</v>
      </c>
      <c r="W19" s="4">
        <f t="shared" si="3"/>
        <v>4.0165774477637708</v>
      </c>
      <c r="X19" s="7">
        <v>61.1</v>
      </c>
      <c r="Y19" s="4">
        <f t="shared" si="4"/>
        <v>3.4829908478673803</v>
      </c>
      <c r="Z19" s="7">
        <v>1265</v>
      </c>
      <c r="AA19" s="8">
        <v>159.5</v>
      </c>
    </row>
    <row r="20" spans="1:27">
      <c r="A20" s="4">
        <v>19</v>
      </c>
      <c r="B20" s="5">
        <v>18</v>
      </c>
      <c r="C20" s="6">
        <v>594.85</v>
      </c>
      <c r="D20" s="7">
        <v>427.28</v>
      </c>
      <c r="E20" s="8">
        <v>72.849999999999994</v>
      </c>
      <c r="F20" s="6">
        <v>2485.5</v>
      </c>
      <c r="G20" s="7">
        <v>65.5</v>
      </c>
      <c r="H20" s="6">
        <v>2304</v>
      </c>
      <c r="I20" s="7">
        <v>70.2</v>
      </c>
      <c r="J20" s="6">
        <v>1533</v>
      </c>
      <c r="K20" s="7">
        <v>935</v>
      </c>
      <c r="L20" s="8">
        <v>178.5</v>
      </c>
      <c r="P20" s="4">
        <v>19</v>
      </c>
      <c r="Q20" s="5">
        <v>18</v>
      </c>
      <c r="R20" s="6">
        <v>594.85</v>
      </c>
      <c r="S20" s="4">
        <f t="shared" si="0"/>
        <v>71.829873077246347</v>
      </c>
      <c r="T20" s="4">
        <f t="shared" si="1"/>
        <v>12.246784903757248</v>
      </c>
      <c r="U20" s="4">
        <f t="shared" si="2"/>
        <v>4.1783642935193743</v>
      </c>
      <c r="V20" s="7">
        <v>65.5</v>
      </c>
      <c r="W20" s="4">
        <f t="shared" si="3"/>
        <v>3.8732453559720939</v>
      </c>
      <c r="X20" s="7">
        <v>70.2</v>
      </c>
      <c r="Y20" s="4">
        <f t="shared" si="4"/>
        <v>2.5771202824241404</v>
      </c>
      <c r="Z20" s="7">
        <v>935</v>
      </c>
      <c r="AA20" s="8">
        <v>178.5</v>
      </c>
    </row>
    <row r="21" spans="1:27">
      <c r="A21" s="4">
        <v>20</v>
      </c>
      <c r="B21" s="5">
        <v>18</v>
      </c>
      <c r="C21" s="6">
        <v>533.78</v>
      </c>
      <c r="D21" s="7">
        <v>382.99</v>
      </c>
      <c r="E21" s="8">
        <v>64.44</v>
      </c>
      <c r="F21" s="6">
        <v>1751</v>
      </c>
      <c r="G21" s="7">
        <v>38.9</v>
      </c>
      <c r="H21" s="6">
        <v>2172</v>
      </c>
      <c r="I21" s="7">
        <v>66.599999999999994</v>
      </c>
      <c r="J21" s="6">
        <v>1488</v>
      </c>
      <c r="K21" s="7">
        <v>725</v>
      </c>
      <c r="L21" s="8">
        <v>146.5</v>
      </c>
      <c r="P21" s="4">
        <v>20</v>
      </c>
      <c r="Q21" s="5">
        <v>18</v>
      </c>
      <c r="R21" s="6">
        <v>533.78</v>
      </c>
      <c r="S21" s="4">
        <f t="shared" si="0"/>
        <v>71.750533927835448</v>
      </c>
      <c r="T21" s="4">
        <f t="shared" si="1"/>
        <v>12.072389373899361</v>
      </c>
      <c r="U21" s="4">
        <f t="shared" si="2"/>
        <v>3.2803776836899097</v>
      </c>
      <c r="V21" s="7">
        <v>38.9</v>
      </c>
      <c r="W21" s="4">
        <f t="shared" si="3"/>
        <v>4.069092135336656</v>
      </c>
      <c r="X21" s="7">
        <v>66.599999999999994</v>
      </c>
      <c r="Y21" s="4">
        <f t="shared" si="4"/>
        <v>2.7876653302858858</v>
      </c>
      <c r="Z21" s="7">
        <v>725</v>
      </c>
      <c r="AA21" s="8">
        <v>146.5</v>
      </c>
    </row>
    <row r="22" spans="1:27">
      <c r="A22" s="4">
        <v>21</v>
      </c>
      <c r="B22" s="5">
        <v>20</v>
      </c>
      <c r="C22" s="6">
        <v>524.38</v>
      </c>
      <c r="D22" s="7">
        <v>344.38499999999999</v>
      </c>
      <c r="E22" s="8">
        <v>108.925</v>
      </c>
      <c r="F22" s="6">
        <v>2145.5</v>
      </c>
      <c r="G22" s="7">
        <v>86.8</v>
      </c>
      <c r="H22" s="6">
        <v>1930</v>
      </c>
      <c r="I22" s="7">
        <v>72.8</v>
      </c>
      <c r="J22" s="6">
        <v>1425</v>
      </c>
      <c r="K22" s="7">
        <v>800</v>
      </c>
      <c r="L22" s="8">
        <v>180</v>
      </c>
      <c r="P22" s="4">
        <v>21</v>
      </c>
      <c r="Q22" s="5">
        <v>20</v>
      </c>
      <c r="R22" s="6">
        <v>524.38</v>
      </c>
      <c r="S22" s="4">
        <f t="shared" si="0"/>
        <v>65.674701552309386</v>
      </c>
      <c r="T22" s="4">
        <f t="shared" si="1"/>
        <v>20.772149967580759</v>
      </c>
      <c r="U22" s="4">
        <f t="shared" si="2"/>
        <v>4.0914985315992221</v>
      </c>
      <c r="V22" s="7">
        <v>86.8</v>
      </c>
      <c r="W22" s="4">
        <f t="shared" si="3"/>
        <v>3.6805370151416912</v>
      </c>
      <c r="X22" s="7">
        <v>72.8</v>
      </c>
      <c r="Y22" s="4">
        <f t="shared" si="4"/>
        <v>2.7174949464129066</v>
      </c>
      <c r="Z22" s="7">
        <v>800</v>
      </c>
      <c r="AA22" s="8">
        <v>180</v>
      </c>
    </row>
    <row r="23" spans="1:27">
      <c r="A23" s="4">
        <v>22</v>
      </c>
      <c r="B23" s="5">
        <v>20</v>
      </c>
      <c r="C23" s="6">
        <v>572.84</v>
      </c>
      <c r="D23" s="7">
        <v>413.08499999999998</v>
      </c>
      <c r="E23" s="8">
        <v>73.17</v>
      </c>
      <c r="F23" s="6">
        <v>2324.5</v>
      </c>
      <c r="G23" s="7">
        <v>51.3</v>
      </c>
      <c r="H23" s="6">
        <v>2410</v>
      </c>
      <c r="I23" s="7">
        <v>47.6</v>
      </c>
      <c r="J23" s="6">
        <v>1642</v>
      </c>
      <c r="K23" s="7">
        <v>885</v>
      </c>
      <c r="L23" s="8">
        <v>198.5</v>
      </c>
      <c r="P23" s="4">
        <v>22</v>
      </c>
      <c r="Q23" s="5">
        <v>20</v>
      </c>
      <c r="R23" s="6">
        <v>572.84</v>
      </c>
      <c r="S23" s="4">
        <f t="shared" si="0"/>
        <v>72.111758955380196</v>
      </c>
      <c r="T23" s="4">
        <f t="shared" si="1"/>
        <v>12.773200195517074</v>
      </c>
      <c r="U23" s="4">
        <f t="shared" si="2"/>
        <v>4.0578521052999088</v>
      </c>
      <c r="V23" s="7">
        <v>51.3</v>
      </c>
      <c r="W23" s="4">
        <f t="shared" si="3"/>
        <v>4.2071084421478941</v>
      </c>
      <c r="X23" s="7">
        <v>47.6</v>
      </c>
      <c r="Y23" s="4">
        <f t="shared" si="4"/>
        <v>2.8664199427414285</v>
      </c>
      <c r="Z23" s="7">
        <v>885</v>
      </c>
      <c r="AA23" s="8">
        <v>198.5</v>
      </c>
    </row>
    <row r="24" spans="1:27">
      <c r="A24" s="4">
        <v>23</v>
      </c>
      <c r="B24" s="5">
        <v>20</v>
      </c>
      <c r="C24" s="6">
        <v>551.78</v>
      </c>
      <c r="D24" s="7">
        <v>341.46</v>
      </c>
      <c r="E24" s="8">
        <v>139.16</v>
      </c>
      <c r="F24" s="6">
        <v>1650</v>
      </c>
      <c r="G24" s="7">
        <v>60.6</v>
      </c>
      <c r="H24" s="6">
        <v>2214.5</v>
      </c>
      <c r="I24" s="7">
        <v>59.3</v>
      </c>
      <c r="J24" s="6">
        <v>1608</v>
      </c>
      <c r="K24" s="7">
        <v>855</v>
      </c>
      <c r="L24" s="8">
        <v>137.5</v>
      </c>
      <c r="P24" s="4">
        <v>23</v>
      </c>
      <c r="Q24" s="5">
        <v>20</v>
      </c>
      <c r="R24" s="6">
        <v>551.78</v>
      </c>
      <c r="S24" s="4">
        <f t="shared" si="0"/>
        <v>61.883359309869881</v>
      </c>
      <c r="T24" s="4">
        <f t="shared" si="1"/>
        <v>25.220196455108923</v>
      </c>
      <c r="U24" s="4">
        <f t="shared" si="2"/>
        <v>2.9903222298742254</v>
      </c>
      <c r="V24" s="7">
        <v>60.6</v>
      </c>
      <c r="W24" s="4">
        <f t="shared" si="3"/>
        <v>4.0133748957918014</v>
      </c>
      <c r="X24" s="7">
        <v>59.3</v>
      </c>
      <c r="Y24" s="4">
        <f t="shared" si="4"/>
        <v>2.9142049367501541</v>
      </c>
      <c r="Z24" s="7">
        <v>855</v>
      </c>
      <c r="AA24" s="8">
        <v>137.5</v>
      </c>
    </row>
    <row r="25" spans="1:27">
      <c r="A25" s="4">
        <v>24</v>
      </c>
      <c r="B25" s="5">
        <v>20</v>
      </c>
      <c r="C25" s="6">
        <v>511.77</v>
      </c>
      <c r="D25" s="7">
        <v>364.24</v>
      </c>
      <c r="E25" s="8">
        <v>74.13</v>
      </c>
      <c r="F25" s="6">
        <v>1410.5</v>
      </c>
      <c r="G25" s="7">
        <v>40.1</v>
      </c>
      <c r="H25" s="6">
        <v>1989.5</v>
      </c>
      <c r="I25" s="7">
        <v>74.400000000000006</v>
      </c>
      <c r="J25" s="6">
        <v>1292</v>
      </c>
      <c r="K25" s="7">
        <v>820</v>
      </c>
      <c r="L25" s="8">
        <v>240.5</v>
      </c>
      <c r="P25" s="4">
        <v>24</v>
      </c>
      <c r="Q25" s="5">
        <v>20</v>
      </c>
      <c r="R25" s="6">
        <v>511.77</v>
      </c>
      <c r="S25" s="4">
        <f t="shared" si="0"/>
        <v>71.172597065087842</v>
      </c>
      <c r="T25" s="4">
        <f t="shared" si="1"/>
        <v>14.485022568732047</v>
      </c>
      <c r="U25" s="4">
        <f t="shared" si="2"/>
        <v>2.7561209136916975</v>
      </c>
      <c r="V25" s="7">
        <v>40.1</v>
      </c>
      <c r="W25" s="4">
        <f t="shared" si="3"/>
        <v>3.8874885202336991</v>
      </c>
      <c r="X25" s="7">
        <v>74.400000000000006</v>
      </c>
      <c r="Y25" s="4">
        <f t="shared" si="4"/>
        <v>2.5245715848916506</v>
      </c>
      <c r="Z25" s="7">
        <v>820</v>
      </c>
      <c r="AA25" s="8">
        <v>240.5</v>
      </c>
    </row>
    <row r="26" spans="1:27">
      <c r="A26" s="4">
        <v>25</v>
      </c>
      <c r="B26" s="5">
        <v>20</v>
      </c>
      <c r="C26" s="6">
        <v>612.08000000000004</v>
      </c>
      <c r="D26" s="7">
        <v>434.17</v>
      </c>
      <c r="E26" s="8">
        <v>86.38</v>
      </c>
      <c r="F26" s="6">
        <v>2029.5</v>
      </c>
      <c r="G26" s="7">
        <v>55.1</v>
      </c>
      <c r="H26" s="6">
        <v>2403.5</v>
      </c>
      <c r="I26" s="7">
        <v>57.6</v>
      </c>
      <c r="J26" s="6">
        <v>1442</v>
      </c>
      <c r="K26" s="7">
        <v>755</v>
      </c>
      <c r="L26" s="8">
        <v>165.5</v>
      </c>
      <c r="P26" s="4">
        <v>25</v>
      </c>
      <c r="Q26" s="5">
        <v>20</v>
      </c>
      <c r="R26" s="6">
        <v>612.08000000000004</v>
      </c>
      <c r="S26" s="4">
        <f t="shared" si="0"/>
        <v>70.933538099594813</v>
      </c>
      <c r="T26" s="4">
        <f t="shared" si="1"/>
        <v>14.112534309240621</v>
      </c>
      <c r="U26" s="4">
        <f t="shared" si="2"/>
        <v>3.3157430401254735</v>
      </c>
      <c r="V26" s="7">
        <v>55.1</v>
      </c>
      <c r="W26" s="4">
        <f t="shared" si="3"/>
        <v>3.9267742778721733</v>
      </c>
      <c r="X26" s="7">
        <v>57.6</v>
      </c>
      <c r="Y26" s="4">
        <f t="shared" si="4"/>
        <v>2.3559011893870081</v>
      </c>
      <c r="Z26" s="7">
        <v>755</v>
      </c>
      <c r="AA26" s="8">
        <v>165.5</v>
      </c>
    </row>
    <row r="27" spans="1:27">
      <c r="A27" s="4">
        <v>26</v>
      </c>
      <c r="B27" s="5">
        <v>20</v>
      </c>
      <c r="C27" s="6">
        <v>623.47</v>
      </c>
      <c r="D27" s="7">
        <v>429.67</v>
      </c>
      <c r="E27" s="8">
        <v>107.95</v>
      </c>
      <c r="F27" s="6">
        <v>2369.5</v>
      </c>
      <c r="G27" s="7">
        <v>75.3</v>
      </c>
      <c r="H27" s="6">
        <v>2282</v>
      </c>
      <c r="I27" s="7">
        <v>92.9</v>
      </c>
      <c r="J27" s="6">
        <v>1573</v>
      </c>
      <c r="K27" s="7">
        <v>735</v>
      </c>
      <c r="L27" s="8">
        <v>186</v>
      </c>
      <c r="P27" s="4">
        <v>26</v>
      </c>
      <c r="Q27" s="5">
        <v>20</v>
      </c>
      <c r="R27" s="6">
        <v>623.47</v>
      </c>
      <c r="S27" s="4">
        <f t="shared" si="0"/>
        <v>68.915906138226376</v>
      </c>
      <c r="T27" s="4">
        <f t="shared" si="1"/>
        <v>17.314385615987938</v>
      </c>
      <c r="U27" s="4">
        <f t="shared" si="2"/>
        <v>3.8005036328933226</v>
      </c>
      <c r="V27" s="7">
        <v>75.3</v>
      </c>
      <c r="W27" s="4">
        <f t="shared" si="3"/>
        <v>3.6601600718559033</v>
      </c>
      <c r="X27" s="7">
        <v>92.9</v>
      </c>
      <c r="Y27" s="4">
        <f t="shared" si="4"/>
        <v>2.5229762458498404</v>
      </c>
      <c r="Z27" s="7">
        <v>735</v>
      </c>
      <c r="AA27" s="8">
        <v>186</v>
      </c>
    </row>
    <row r="28" spans="1:27">
      <c r="A28" s="4">
        <v>27</v>
      </c>
      <c r="B28" s="5">
        <v>20</v>
      </c>
      <c r="C28" s="6">
        <v>576.83000000000004</v>
      </c>
      <c r="D28" s="7">
        <v>381.57</v>
      </c>
      <c r="E28" s="8">
        <v>110.87</v>
      </c>
      <c r="F28" s="6">
        <v>1638.75</v>
      </c>
      <c r="G28" s="7">
        <v>31.2</v>
      </c>
      <c r="H28" s="6">
        <v>2092.5</v>
      </c>
      <c r="I28" s="7">
        <v>51.9</v>
      </c>
      <c r="J28" s="6">
        <v>1230</v>
      </c>
      <c r="K28" s="7">
        <v>705</v>
      </c>
      <c r="L28" s="8">
        <v>179.5</v>
      </c>
      <c r="P28" s="4">
        <v>27</v>
      </c>
      <c r="Q28" s="5">
        <v>20</v>
      </c>
      <c r="R28" s="6">
        <v>576.83000000000004</v>
      </c>
      <c r="S28" s="4">
        <f t="shared" si="0"/>
        <v>66.149472114834523</v>
      </c>
      <c r="T28" s="4">
        <f t="shared" si="1"/>
        <v>19.220567584903698</v>
      </c>
      <c r="U28" s="4">
        <f t="shared" si="2"/>
        <v>2.8409583412790593</v>
      </c>
      <c r="V28" s="7">
        <v>31.2</v>
      </c>
      <c r="W28" s="4">
        <f t="shared" si="3"/>
        <v>3.6275852504204007</v>
      </c>
      <c r="X28" s="7">
        <v>51.9</v>
      </c>
      <c r="Y28" s="4">
        <f t="shared" si="4"/>
        <v>2.1323440181682645</v>
      </c>
      <c r="Z28" s="7">
        <v>705</v>
      </c>
      <c r="AA28" s="8">
        <v>179.5</v>
      </c>
    </row>
    <row r="29" spans="1:27">
      <c r="A29" s="4">
        <v>28</v>
      </c>
      <c r="B29" s="5">
        <v>20</v>
      </c>
      <c r="C29" s="6">
        <v>540.92999999999995</v>
      </c>
      <c r="D29" s="7">
        <v>341.77</v>
      </c>
      <c r="E29" s="8">
        <v>121.98</v>
      </c>
      <c r="F29" s="6">
        <v>2057.5</v>
      </c>
      <c r="G29" s="7">
        <v>34</v>
      </c>
      <c r="H29" s="6">
        <v>2141.5</v>
      </c>
      <c r="I29" s="7">
        <v>63.6</v>
      </c>
      <c r="J29" s="6">
        <v>1752</v>
      </c>
      <c r="K29" s="7">
        <v>680</v>
      </c>
      <c r="L29" s="8">
        <v>175</v>
      </c>
      <c r="P29" s="4">
        <v>28</v>
      </c>
      <c r="Q29" s="5">
        <v>20</v>
      </c>
      <c r="R29" s="6">
        <v>540.92999999999995</v>
      </c>
      <c r="S29" s="4">
        <f t="shared" si="0"/>
        <v>63.181927421292961</v>
      </c>
      <c r="T29" s="4">
        <f t="shared" si="1"/>
        <v>22.550052687038992</v>
      </c>
      <c r="U29" s="4">
        <f t="shared" si="2"/>
        <v>3.8036344813561831</v>
      </c>
      <c r="V29" s="7">
        <v>34</v>
      </c>
      <c r="W29" s="4">
        <f t="shared" si="3"/>
        <v>3.9589225962693884</v>
      </c>
      <c r="X29" s="7">
        <v>63.6</v>
      </c>
      <c r="Y29" s="4">
        <f t="shared" si="4"/>
        <v>3.238866396761134</v>
      </c>
      <c r="Z29" s="7">
        <v>680</v>
      </c>
      <c r="AA29" s="8">
        <v>175</v>
      </c>
    </row>
    <row r="30" spans="1:27">
      <c r="A30" s="4">
        <v>29</v>
      </c>
      <c r="B30" s="5">
        <v>20</v>
      </c>
      <c r="C30" s="6">
        <v>587</v>
      </c>
      <c r="D30" s="7">
        <v>424.99</v>
      </c>
      <c r="E30" s="8">
        <v>75.81</v>
      </c>
      <c r="F30" s="6">
        <v>2559.5</v>
      </c>
      <c r="G30" s="7">
        <v>43.1</v>
      </c>
      <c r="H30" s="6">
        <v>2605</v>
      </c>
      <c r="I30" s="7">
        <v>67.400000000000006</v>
      </c>
      <c r="J30" s="6">
        <v>1737</v>
      </c>
      <c r="K30" s="7">
        <v>695</v>
      </c>
      <c r="L30" s="8">
        <v>206</v>
      </c>
      <c r="P30" s="4">
        <v>29</v>
      </c>
      <c r="Q30" s="5">
        <v>20</v>
      </c>
      <c r="R30" s="6">
        <v>587</v>
      </c>
      <c r="S30" s="4">
        <f t="shared" si="0"/>
        <v>72.400340715502551</v>
      </c>
      <c r="T30" s="4">
        <f t="shared" si="1"/>
        <v>12.914821124361159</v>
      </c>
      <c r="U30" s="4">
        <f t="shared" si="2"/>
        <v>4.3603066439522999</v>
      </c>
      <c r="V30" s="7">
        <v>43.1</v>
      </c>
      <c r="W30" s="4">
        <f t="shared" si="3"/>
        <v>4.4378194207836454</v>
      </c>
      <c r="X30" s="7">
        <v>67.400000000000006</v>
      </c>
      <c r="Y30" s="4">
        <f t="shared" si="4"/>
        <v>2.959114139693356</v>
      </c>
      <c r="Z30" s="7">
        <v>695</v>
      </c>
      <c r="AA30" s="8">
        <v>206</v>
      </c>
    </row>
    <row r="31" spans="1:27">
      <c r="A31" s="4">
        <v>30</v>
      </c>
      <c r="B31" s="5">
        <v>20</v>
      </c>
      <c r="C31" s="6">
        <v>570.21</v>
      </c>
      <c r="D31" s="7">
        <v>410.25</v>
      </c>
      <c r="E31" s="8">
        <v>85.87</v>
      </c>
      <c r="F31" s="6">
        <v>2097.5</v>
      </c>
      <c r="G31" s="7">
        <v>52.5</v>
      </c>
      <c r="H31" s="6">
        <v>2211</v>
      </c>
      <c r="I31" s="7">
        <v>74</v>
      </c>
      <c r="J31" s="6">
        <v>1805</v>
      </c>
      <c r="K31" s="7">
        <v>635</v>
      </c>
      <c r="L31" s="8">
        <v>217</v>
      </c>
      <c r="P31" s="4">
        <v>30</v>
      </c>
      <c r="Q31" s="5">
        <v>20</v>
      </c>
      <c r="R31" s="6">
        <v>570.21</v>
      </c>
      <c r="S31" s="4">
        <f t="shared" si="0"/>
        <v>71.947177355711048</v>
      </c>
      <c r="T31" s="4">
        <f t="shared" si="1"/>
        <v>15.059364093930306</v>
      </c>
      <c r="U31" s="4">
        <f t="shared" si="2"/>
        <v>3.6784693358587184</v>
      </c>
      <c r="V31" s="7">
        <v>52.5</v>
      </c>
      <c r="W31" s="4">
        <f t="shared" si="3"/>
        <v>3.8775188088598935</v>
      </c>
      <c r="X31" s="7">
        <v>74</v>
      </c>
      <c r="Y31" s="4">
        <f t="shared" si="4"/>
        <v>3.1655004296662632</v>
      </c>
      <c r="Z31" s="7">
        <v>635</v>
      </c>
      <c r="AA31" s="8">
        <v>217</v>
      </c>
    </row>
    <row r="32" spans="1:27">
      <c r="A32" s="4">
        <v>31</v>
      </c>
      <c r="B32" s="5">
        <v>22</v>
      </c>
      <c r="C32" s="6">
        <v>478.45</v>
      </c>
      <c r="D32" s="7">
        <v>315.47000000000003</v>
      </c>
      <c r="E32" s="8">
        <v>91.61</v>
      </c>
      <c r="F32" s="6">
        <v>1367.45</v>
      </c>
      <c r="G32" s="7">
        <v>27.8</v>
      </c>
      <c r="H32" s="6">
        <v>1963.2</v>
      </c>
      <c r="I32" s="7">
        <v>63.4</v>
      </c>
      <c r="J32" s="6">
        <v>1398</v>
      </c>
      <c r="K32" s="7">
        <v>695</v>
      </c>
      <c r="L32" s="8">
        <v>170.5</v>
      </c>
      <c r="P32" s="4">
        <v>31</v>
      </c>
      <c r="Q32" s="5">
        <v>22</v>
      </c>
      <c r="R32" s="6">
        <v>478.45</v>
      </c>
      <c r="S32" s="4">
        <f t="shared" si="0"/>
        <v>65.935834465461397</v>
      </c>
      <c r="T32" s="4">
        <f t="shared" si="1"/>
        <v>19.147246316229491</v>
      </c>
      <c r="U32" s="4">
        <f t="shared" si="2"/>
        <v>2.8580833942940749</v>
      </c>
      <c r="V32" s="7">
        <v>27.8</v>
      </c>
      <c r="W32" s="4">
        <f t="shared" si="3"/>
        <v>4.1032500783780961</v>
      </c>
      <c r="X32" s="7">
        <v>63.4</v>
      </c>
      <c r="Y32" s="4">
        <f t="shared" si="4"/>
        <v>2.9219354164489499</v>
      </c>
      <c r="Z32" s="7">
        <v>695</v>
      </c>
      <c r="AA32" s="8">
        <v>170.5</v>
      </c>
    </row>
    <row r="33" spans="1:27">
      <c r="A33" s="4">
        <v>32</v>
      </c>
      <c r="B33" s="5">
        <v>22</v>
      </c>
      <c r="C33" s="6">
        <v>526.95000000000005</v>
      </c>
      <c r="D33" s="7">
        <v>351.48</v>
      </c>
      <c r="E33" s="8">
        <v>93.09</v>
      </c>
      <c r="F33" s="6">
        <v>1496</v>
      </c>
      <c r="G33" s="7">
        <v>32.5</v>
      </c>
      <c r="H33" s="6">
        <v>2013.35</v>
      </c>
      <c r="I33" s="7">
        <v>81.2</v>
      </c>
      <c r="J33" s="6">
        <v>1330</v>
      </c>
      <c r="K33" s="7">
        <v>850</v>
      </c>
      <c r="L33" s="8">
        <v>178</v>
      </c>
      <c r="P33" s="4">
        <v>32</v>
      </c>
      <c r="Q33" s="5">
        <v>22</v>
      </c>
      <c r="R33" s="6">
        <v>526.95000000000005</v>
      </c>
      <c r="S33" s="4">
        <f t="shared" si="0"/>
        <v>66.700825505266153</v>
      </c>
      <c r="T33" s="4">
        <f t="shared" si="1"/>
        <v>17.665812695701678</v>
      </c>
      <c r="U33" s="4">
        <f t="shared" si="2"/>
        <v>2.838979030268526</v>
      </c>
      <c r="V33" s="7">
        <v>32.5</v>
      </c>
      <c r="W33" s="4">
        <f t="shared" si="3"/>
        <v>3.8207609830154659</v>
      </c>
      <c r="X33" s="7">
        <v>81.2</v>
      </c>
      <c r="Y33" s="4">
        <f t="shared" si="4"/>
        <v>2.5239586298510295</v>
      </c>
      <c r="Z33" s="7">
        <v>850</v>
      </c>
      <c r="AA33" s="8">
        <v>178</v>
      </c>
    </row>
    <row r="34" spans="1:27">
      <c r="A34" s="4">
        <v>33</v>
      </c>
      <c r="B34" s="5">
        <v>22</v>
      </c>
      <c r="C34" s="6">
        <v>602.66999999999996</v>
      </c>
      <c r="D34" s="7">
        <v>426.2</v>
      </c>
      <c r="E34" s="8">
        <v>88.21</v>
      </c>
      <c r="F34" s="6">
        <v>1697.5</v>
      </c>
      <c r="G34" s="7">
        <v>26.1</v>
      </c>
      <c r="H34" s="6">
        <v>2166.5</v>
      </c>
      <c r="I34" s="7">
        <v>107</v>
      </c>
      <c r="J34" s="6">
        <v>1494</v>
      </c>
      <c r="K34" s="7">
        <v>810</v>
      </c>
      <c r="L34" s="8">
        <v>226.5</v>
      </c>
      <c r="P34" s="4">
        <v>33</v>
      </c>
      <c r="Q34" s="5">
        <v>22</v>
      </c>
      <c r="R34" s="6">
        <v>602.66999999999996</v>
      </c>
      <c r="S34" s="4">
        <f t="shared" si="0"/>
        <v>70.718635405777633</v>
      </c>
      <c r="T34" s="4">
        <f t="shared" si="1"/>
        <v>14.636534089966316</v>
      </c>
      <c r="U34" s="4">
        <f t="shared" si="2"/>
        <v>2.8166326513680788</v>
      </c>
      <c r="V34" s="7">
        <v>26.1</v>
      </c>
      <c r="W34" s="4">
        <f t="shared" si="3"/>
        <v>3.5948363117460636</v>
      </c>
      <c r="X34" s="7">
        <v>107</v>
      </c>
      <c r="Y34" s="4">
        <f t="shared" si="4"/>
        <v>2.4789685897754992</v>
      </c>
      <c r="Z34" s="7">
        <v>810</v>
      </c>
      <c r="AA34" s="8">
        <v>226.5</v>
      </c>
    </row>
    <row r="35" spans="1:27">
      <c r="A35" s="4">
        <v>34</v>
      </c>
      <c r="B35" s="5">
        <v>22</v>
      </c>
      <c r="C35" s="6">
        <v>538.80999999999995</v>
      </c>
      <c r="D35" s="7">
        <v>397.11</v>
      </c>
      <c r="E35" s="8">
        <v>63.69</v>
      </c>
      <c r="F35" s="6">
        <v>1334.5</v>
      </c>
      <c r="G35" s="7">
        <v>29</v>
      </c>
      <c r="H35" s="6">
        <v>2283.5</v>
      </c>
      <c r="I35" s="7">
        <v>64.2</v>
      </c>
      <c r="J35" s="6">
        <v>1820</v>
      </c>
      <c r="K35" s="7">
        <v>750</v>
      </c>
      <c r="L35" s="8">
        <v>212</v>
      </c>
      <c r="P35" s="4">
        <v>34</v>
      </c>
      <c r="Q35" s="5">
        <v>22</v>
      </c>
      <c r="R35" s="6">
        <v>538.80999999999995</v>
      </c>
      <c r="S35" s="4">
        <f t="shared" si="0"/>
        <v>73.701304727083766</v>
      </c>
      <c r="T35" s="4">
        <f t="shared" si="1"/>
        <v>11.820493309329819</v>
      </c>
      <c r="U35" s="4">
        <f t="shared" si="2"/>
        <v>2.4767543289842435</v>
      </c>
      <c r="V35" s="7">
        <v>29</v>
      </c>
      <c r="W35" s="4">
        <f t="shared" si="3"/>
        <v>4.2380430949685426</v>
      </c>
      <c r="X35" s="7">
        <v>64.2</v>
      </c>
      <c r="Y35" s="4">
        <f t="shared" si="4"/>
        <v>3.3778140717507101</v>
      </c>
      <c r="Z35" s="7">
        <v>750</v>
      </c>
      <c r="AA35" s="8">
        <v>212</v>
      </c>
    </row>
    <row r="36" spans="1:27">
      <c r="A36" s="4">
        <v>35</v>
      </c>
      <c r="B36" s="5">
        <v>22</v>
      </c>
      <c r="C36" s="6">
        <v>510.22</v>
      </c>
      <c r="D36" s="7">
        <v>353.3</v>
      </c>
      <c r="E36" s="8">
        <v>76.319999999999993</v>
      </c>
      <c r="F36" s="6">
        <v>1963.5</v>
      </c>
      <c r="G36" s="7">
        <v>52</v>
      </c>
      <c r="H36" s="6">
        <v>2207</v>
      </c>
      <c r="I36" s="7">
        <v>103</v>
      </c>
      <c r="J36" s="6">
        <v>1446</v>
      </c>
      <c r="K36" s="7">
        <v>810</v>
      </c>
      <c r="L36" s="8">
        <v>189.5</v>
      </c>
      <c r="P36" s="4">
        <v>35</v>
      </c>
      <c r="Q36" s="5">
        <v>22</v>
      </c>
      <c r="R36" s="6">
        <v>510.22</v>
      </c>
      <c r="S36" s="4">
        <f t="shared" si="0"/>
        <v>69.2446395672455</v>
      </c>
      <c r="T36" s="4">
        <f t="shared" si="1"/>
        <v>14.95825330249696</v>
      </c>
      <c r="U36" s="4">
        <f t="shared" si="2"/>
        <v>3.8483399317941278</v>
      </c>
      <c r="V36" s="7">
        <v>52</v>
      </c>
      <c r="W36" s="4">
        <f t="shared" si="3"/>
        <v>4.325585041746697</v>
      </c>
      <c r="X36" s="7">
        <v>103</v>
      </c>
      <c r="Y36" s="4">
        <f t="shared" si="4"/>
        <v>2.8340715769667986</v>
      </c>
      <c r="Z36" s="7">
        <v>810</v>
      </c>
      <c r="AA36" s="8">
        <v>189.5</v>
      </c>
    </row>
    <row r="37" spans="1:27">
      <c r="A37" s="4">
        <v>36</v>
      </c>
      <c r="B37" s="5">
        <v>22</v>
      </c>
      <c r="C37" s="6">
        <v>565.38</v>
      </c>
      <c r="D37" s="7">
        <v>398.9</v>
      </c>
      <c r="E37" s="8">
        <v>75.81</v>
      </c>
      <c r="F37" s="6">
        <v>1881</v>
      </c>
      <c r="G37" s="7">
        <v>37.299999999999997</v>
      </c>
      <c r="H37" s="6">
        <v>2398</v>
      </c>
      <c r="I37" s="7">
        <v>89.4</v>
      </c>
      <c r="J37" s="6">
        <v>1713</v>
      </c>
      <c r="K37" s="7">
        <v>1040</v>
      </c>
      <c r="L37" s="8">
        <v>222.5</v>
      </c>
      <c r="P37" s="4">
        <v>36</v>
      </c>
      <c r="Q37" s="5">
        <v>22</v>
      </c>
      <c r="R37" s="6">
        <v>565.38</v>
      </c>
      <c r="S37" s="4">
        <f t="shared" si="0"/>
        <v>70.554317450210476</v>
      </c>
      <c r="T37" s="4">
        <f t="shared" si="1"/>
        <v>13.408680887190915</v>
      </c>
      <c r="U37" s="4">
        <f t="shared" si="2"/>
        <v>3.3269659344157914</v>
      </c>
      <c r="V37" s="7">
        <v>37.299999999999997</v>
      </c>
      <c r="W37" s="4">
        <f t="shared" si="3"/>
        <v>4.2413951678517101</v>
      </c>
      <c r="X37" s="7">
        <v>89.4</v>
      </c>
      <c r="Y37" s="4">
        <f t="shared" si="4"/>
        <v>3.0298206515971557</v>
      </c>
      <c r="Z37" s="7">
        <v>1040</v>
      </c>
      <c r="AA37" s="8">
        <v>222.5</v>
      </c>
    </row>
    <row r="38" spans="1:27">
      <c r="A38" s="4">
        <v>37</v>
      </c>
      <c r="B38" s="5">
        <v>22</v>
      </c>
      <c r="C38" s="6">
        <v>527.13</v>
      </c>
      <c r="D38" s="7">
        <v>362.44</v>
      </c>
      <c r="E38" s="8">
        <v>80.400000000000006</v>
      </c>
      <c r="F38" s="6">
        <v>2074.5</v>
      </c>
      <c r="G38" s="7">
        <v>46.1</v>
      </c>
      <c r="H38" s="6">
        <v>2220.5</v>
      </c>
      <c r="I38" s="7">
        <v>64.7</v>
      </c>
      <c r="J38" s="6">
        <v>1846</v>
      </c>
      <c r="K38" s="7">
        <v>1150</v>
      </c>
      <c r="L38" s="8">
        <v>224.5</v>
      </c>
      <c r="P38" s="4">
        <v>37</v>
      </c>
      <c r="Q38" s="5">
        <v>22</v>
      </c>
      <c r="R38" s="6">
        <v>527.13</v>
      </c>
      <c r="S38" s="4">
        <f t="shared" si="0"/>
        <v>68.757232561227781</v>
      </c>
      <c r="T38" s="4">
        <f t="shared" si="1"/>
        <v>15.252404530191793</v>
      </c>
      <c r="U38" s="4">
        <f t="shared" si="2"/>
        <v>3.935461840532696</v>
      </c>
      <c r="V38" s="7">
        <v>46.1</v>
      </c>
      <c r="W38" s="4">
        <f t="shared" si="3"/>
        <v>4.2124333655834425</v>
      </c>
      <c r="X38" s="7">
        <v>64.7</v>
      </c>
      <c r="Y38" s="4">
        <f t="shared" si="4"/>
        <v>3.5019824331758769</v>
      </c>
      <c r="Z38" s="7">
        <v>1150</v>
      </c>
      <c r="AA38" s="8">
        <v>224.5</v>
      </c>
    </row>
    <row r="39" spans="1:27">
      <c r="A39" s="4">
        <v>38</v>
      </c>
      <c r="B39" s="5">
        <v>22</v>
      </c>
      <c r="C39" s="6">
        <v>592.53</v>
      </c>
      <c r="D39" s="7">
        <v>402.96</v>
      </c>
      <c r="E39" s="8">
        <v>97.14</v>
      </c>
      <c r="F39" s="6">
        <v>2061</v>
      </c>
      <c r="G39" s="7">
        <v>45.2</v>
      </c>
      <c r="H39" s="6">
        <v>2263.5</v>
      </c>
      <c r="I39" s="7">
        <v>84.6</v>
      </c>
      <c r="J39" s="6">
        <v>1550</v>
      </c>
      <c r="K39" s="7">
        <v>925</v>
      </c>
      <c r="L39" s="8">
        <v>243.5</v>
      </c>
      <c r="P39" s="4">
        <v>38</v>
      </c>
      <c r="Q39" s="5">
        <v>22</v>
      </c>
      <c r="R39" s="6">
        <v>592.53</v>
      </c>
      <c r="S39" s="4">
        <f t="shared" si="0"/>
        <v>68.006683205913617</v>
      </c>
      <c r="T39" s="4">
        <f t="shared" si="1"/>
        <v>16.394106627512532</v>
      </c>
      <c r="U39" s="4">
        <f t="shared" si="2"/>
        <v>3.4783048959546354</v>
      </c>
      <c r="V39" s="7">
        <v>45.2</v>
      </c>
      <c r="W39" s="4">
        <f t="shared" si="3"/>
        <v>3.82005974381044</v>
      </c>
      <c r="X39" s="7">
        <v>84.6</v>
      </c>
      <c r="Y39" s="4">
        <f t="shared" si="4"/>
        <v>2.6159013045752957</v>
      </c>
      <c r="Z39" s="7">
        <v>925</v>
      </c>
      <c r="AA39" s="8">
        <v>243.5</v>
      </c>
    </row>
    <row r="40" spans="1:27">
      <c r="A40" s="4">
        <v>39</v>
      </c>
      <c r="B40" s="5">
        <v>22</v>
      </c>
      <c r="C40" s="6">
        <v>541.58000000000004</v>
      </c>
      <c r="D40" s="7">
        <v>378.07</v>
      </c>
      <c r="E40" s="8">
        <v>86.12</v>
      </c>
      <c r="F40" s="6">
        <v>1388</v>
      </c>
      <c r="G40" s="7">
        <v>29.7</v>
      </c>
      <c r="H40" s="6">
        <v>2146</v>
      </c>
      <c r="I40" s="7">
        <v>78.900000000000006</v>
      </c>
      <c r="J40" s="6">
        <v>1477</v>
      </c>
      <c r="K40" s="7">
        <v>830</v>
      </c>
      <c r="L40" s="8">
        <v>214.5</v>
      </c>
      <c r="P40" s="4">
        <v>39</v>
      </c>
      <c r="Q40" s="5">
        <v>22</v>
      </c>
      <c r="R40" s="6">
        <v>541.58000000000004</v>
      </c>
      <c r="S40" s="4">
        <f t="shared" si="0"/>
        <v>69.80870785479523</v>
      </c>
      <c r="T40" s="4">
        <f t="shared" si="1"/>
        <v>15.901621182466116</v>
      </c>
      <c r="U40" s="4">
        <f t="shared" si="2"/>
        <v>2.562871597917205</v>
      </c>
      <c r="V40" s="7">
        <v>29.7</v>
      </c>
      <c r="W40" s="4">
        <f t="shared" si="3"/>
        <v>3.9624801506702609</v>
      </c>
      <c r="X40" s="7">
        <v>78.900000000000006</v>
      </c>
      <c r="Y40" s="4">
        <f t="shared" si="4"/>
        <v>2.7272055836626166</v>
      </c>
      <c r="Z40" s="7">
        <v>830</v>
      </c>
      <c r="AA40" s="8">
        <v>214.5</v>
      </c>
    </row>
    <row r="41" spans="1:27">
      <c r="A41" s="4">
        <v>40</v>
      </c>
      <c r="B41" s="5">
        <v>22</v>
      </c>
      <c r="C41" s="6">
        <v>653.37</v>
      </c>
      <c r="D41" s="7">
        <v>447.54</v>
      </c>
      <c r="E41" s="8">
        <v>112.6</v>
      </c>
      <c r="F41" s="6">
        <v>1598.5</v>
      </c>
      <c r="G41" s="7">
        <v>23.4</v>
      </c>
      <c r="H41" s="6">
        <v>2282.5</v>
      </c>
      <c r="I41" s="7">
        <v>78.3</v>
      </c>
      <c r="J41" s="6">
        <v>1719</v>
      </c>
      <c r="K41" s="7">
        <v>740</v>
      </c>
      <c r="L41" s="8">
        <v>202</v>
      </c>
      <c r="P41" s="4">
        <v>40</v>
      </c>
      <c r="Q41" s="5">
        <v>22</v>
      </c>
      <c r="R41" s="6">
        <v>653.37</v>
      </c>
      <c r="S41" s="4">
        <f t="shared" si="0"/>
        <v>68.497176178887926</v>
      </c>
      <c r="T41" s="4">
        <f t="shared" si="1"/>
        <v>17.233726678604771</v>
      </c>
      <c r="U41" s="4">
        <f t="shared" si="2"/>
        <v>2.4465463672957131</v>
      </c>
      <c r="V41" s="7">
        <v>23.4</v>
      </c>
      <c r="W41" s="4">
        <f t="shared" si="3"/>
        <v>3.4934263893352924</v>
      </c>
      <c r="X41" s="7">
        <v>78.3</v>
      </c>
      <c r="Y41" s="4">
        <f t="shared" si="4"/>
        <v>2.630974792231048</v>
      </c>
      <c r="Z41" s="7">
        <v>740</v>
      </c>
      <c r="AA41" s="8">
        <v>202</v>
      </c>
    </row>
    <row r="42" spans="1:27">
      <c r="A42" s="4">
        <v>41</v>
      </c>
      <c r="B42" s="5">
        <v>24</v>
      </c>
      <c r="C42" s="6">
        <v>646.91999999999996</v>
      </c>
      <c r="D42" s="7">
        <v>437.065</v>
      </c>
      <c r="E42" s="8">
        <v>118.5</v>
      </c>
      <c r="F42" s="6">
        <v>1397.5</v>
      </c>
      <c r="G42" s="7">
        <v>33.799999999999997</v>
      </c>
      <c r="H42" s="6">
        <v>2300.5</v>
      </c>
      <c r="I42" s="7">
        <v>72.8</v>
      </c>
      <c r="J42" s="6">
        <v>1924</v>
      </c>
      <c r="K42" s="7">
        <v>870</v>
      </c>
      <c r="L42" s="8">
        <v>163</v>
      </c>
      <c r="P42" s="4">
        <v>41</v>
      </c>
      <c r="Q42" s="5">
        <v>24</v>
      </c>
      <c r="R42" s="6">
        <v>646.91999999999996</v>
      </c>
      <c r="S42" s="4">
        <f t="shared" si="0"/>
        <v>67.560903975762074</v>
      </c>
      <c r="T42" s="4">
        <f t="shared" si="1"/>
        <v>18.317566314227417</v>
      </c>
      <c r="U42" s="4">
        <f t="shared" si="2"/>
        <v>2.1602361961293517</v>
      </c>
      <c r="V42" s="7">
        <v>33.799999999999997</v>
      </c>
      <c r="W42" s="4">
        <f t="shared" si="3"/>
        <v>3.5560811228590863</v>
      </c>
      <c r="X42" s="7">
        <v>72.8</v>
      </c>
      <c r="Y42" s="4">
        <f t="shared" si="4"/>
        <v>2.9740926235083167</v>
      </c>
      <c r="Z42" s="7">
        <v>870</v>
      </c>
      <c r="AA42" s="8">
        <v>163</v>
      </c>
    </row>
    <row r="43" spans="1:27">
      <c r="A43" s="4">
        <v>42</v>
      </c>
      <c r="B43" s="5">
        <v>24</v>
      </c>
      <c r="C43" s="6">
        <v>576.76</v>
      </c>
      <c r="D43" s="7">
        <v>379.27499999999998</v>
      </c>
      <c r="E43" s="8">
        <v>112.815</v>
      </c>
      <c r="F43" s="6">
        <v>1024</v>
      </c>
      <c r="G43" s="7">
        <v>12.6</v>
      </c>
      <c r="H43" s="6">
        <v>2012.5</v>
      </c>
      <c r="I43" s="7">
        <v>47.6</v>
      </c>
      <c r="J43" s="6">
        <v>1475</v>
      </c>
      <c r="K43" s="7">
        <v>775</v>
      </c>
      <c r="L43" s="8">
        <v>132</v>
      </c>
      <c r="P43" s="4">
        <v>42</v>
      </c>
      <c r="Q43" s="5">
        <v>24</v>
      </c>
      <c r="R43" s="6">
        <v>576.76</v>
      </c>
      <c r="S43" s="4">
        <f t="shared" si="0"/>
        <v>65.759588043553634</v>
      </c>
      <c r="T43" s="4">
        <f t="shared" si="1"/>
        <v>19.560128996463</v>
      </c>
      <c r="U43" s="4">
        <f t="shared" si="2"/>
        <v>1.7754351896802829</v>
      </c>
      <c r="V43" s="7">
        <v>12.6</v>
      </c>
      <c r="W43" s="4">
        <f t="shared" si="3"/>
        <v>3.4893196476870796</v>
      </c>
      <c r="X43" s="7">
        <v>47.6</v>
      </c>
      <c r="Y43" s="4">
        <f t="shared" si="4"/>
        <v>2.5573895554476733</v>
      </c>
      <c r="Z43" s="7">
        <v>775</v>
      </c>
      <c r="AA43" s="8">
        <v>132</v>
      </c>
    </row>
    <row r="44" spans="1:27">
      <c r="A44" s="4">
        <v>43</v>
      </c>
      <c r="B44" s="5">
        <v>24</v>
      </c>
      <c r="C44" s="6">
        <v>583.16</v>
      </c>
      <c r="D44" s="7">
        <v>401.09</v>
      </c>
      <c r="E44" s="8">
        <v>90.6</v>
      </c>
      <c r="F44" s="6">
        <v>1227</v>
      </c>
      <c r="G44" s="7">
        <v>38.5</v>
      </c>
      <c r="H44" s="6">
        <v>2348</v>
      </c>
      <c r="I44" s="7">
        <v>91.5</v>
      </c>
      <c r="J44" s="6">
        <v>1624</v>
      </c>
      <c r="K44" s="7">
        <v>780</v>
      </c>
      <c r="L44" s="8">
        <v>277</v>
      </c>
      <c r="P44" s="4">
        <v>43</v>
      </c>
      <c r="Q44" s="5">
        <v>24</v>
      </c>
      <c r="R44" s="6">
        <v>583.16</v>
      </c>
      <c r="S44" s="4">
        <f t="shared" si="0"/>
        <v>68.778722820495233</v>
      </c>
      <c r="T44" s="4">
        <f t="shared" si="1"/>
        <v>15.536044996227449</v>
      </c>
      <c r="U44" s="4">
        <f t="shared" si="2"/>
        <v>2.104053775979148</v>
      </c>
      <c r="V44" s="7">
        <v>38.5</v>
      </c>
      <c r="W44" s="4">
        <f t="shared" si="3"/>
        <v>4.0263392550929424</v>
      </c>
      <c r="X44" s="7">
        <v>91.5</v>
      </c>
      <c r="Y44" s="4">
        <f t="shared" si="4"/>
        <v>2.7848274915975035</v>
      </c>
      <c r="Z44" s="7">
        <v>780</v>
      </c>
      <c r="AA44" s="8">
        <v>277</v>
      </c>
    </row>
    <row r="45" spans="1:27">
      <c r="A45" s="4">
        <v>44</v>
      </c>
      <c r="B45" s="5">
        <v>24</v>
      </c>
      <c r="C45" s="6">
        <v>651.32000000000005</v>
      </c>
      <c r="D45" s="7">
        <v>417.53</v>
      </c>
      <c r="E45" s="8">
        <v>139.69</v>
      </c>
      <c r="F45" s="6">
        <v>1618</v>
      </c>
      <c r="G45" s="7">
        <v>44.4</v>
      </c>
      <c r="H45" s="6">
        <v>2419</v>
      </c>
      <c r="I45" s="7">
        <v>71.8</v>
      </c>
      <c r="J45" s="6">
        <v>1769</v>
      </c>
      <c r="K45" s="7">
        <v>805</v>
      </c>
      <c r="L45" s="8">
        <v>253</v>
      </c>
      <c r="P45" s="4">
        <v>44</v>
      </c>
      <c r="Q45" s="5">
        <v>24</v>
      </c>
      <c r="R45" s="6">
        <v>651.32000000000005</v>
      </c>
      <c r="S45" s="4">
        <f t="shared" si="0"/>
        <v>64.105201744150335</v>
      </c>
      <c r="T45" s="4">
        <f t="shared" si="1"/>
        <v>21.44721488669164</v>
      </c>
      <c r="U45" s="4">
        <f t="shared" si="2"/>
        <v>2.484185960818031</v>
      </c>
      <c r="V45" s="7">
        <v>44.4</v>
      </c>
      <c r="W45" s="4">
        <f t="shared" si="3"/>
        <v>3.7139961923478473</v>
      </c>
      <c r="X45" s="7">
        <v>71.8</v>
      </c>
      <c r="Y45" s="4">
        <f t="shared" si="4"/>
        <v>2.716022845912915</v>
      </c>
      <c r="Z45" s="7">
        <v>805</v>
      </c>
      <c r="AA45" s="8">
        <v>253</v>
      </c>
    </row>
    <row r="46" spans="1:27">
      <c r="A46" s="4">
        <v>45</v>
      </c>
      <c r="B46" s="5">
        <v>24</v>
      </c>
      <c r="C46" s="6">
        <v>632.16999999999996</v>
      </c>
      <c r="D46" s="7">
        <v>422.68</v>
      </c>
      <c r="E46" s="8">
        <v>117.68</v>
      </c>
      <c r="F46" s="6">
        <v>1553</v>
      </c>
      <c r="G46" s="7">
        <v>29.5</v>
      </c>
      <c r="H46" s="6">
        <v>2454.5</v>
      </c>
      <c r="I46" s="7">
        <v>68.599999999999994</v>
      </c>
      <c r="J46" s="6">
        <v>1709</v>
      </c>
      <c r="K46" s="7">
        <v>780</v>
      </c>
      <c r="L46" s="8">
        <v>180</v>
      </c>
      <c r="P46" s="4">
        <v>45</v>
      </c>
      <c r="Q46" s="5">
        <v>24</v>
      </c>
      <c r="R46" s="6">
        <v>632.16999999999996</v>
      </c>
      <c r="S46" s="4">
        <f t="shared" si="0"/>
        <v>66.86176186785201</v>
      </c>
      <c r="T46" s="4">
        <f t="shared" si="1"/>
        <v>18.615245899046144</v>
      </c>
      <c r="U46" s="4">
        <f t="shared" si="2"/>
        <v>2.4566176819526393</v>
      </c>
      <c r="V46" s="7">
        <v>29.5</v>
      </c>
      <c r="W46" s="4">
        <f t="shared" si="3"/>
        <v>3.8826581457519342</v>
      </c>
      <c r="X46" s="7">
        <v>68.599999999999994</v>
      </c>
      <c r="Y46" s="4">
        <f t="shared" si="4"/>
        <v>2.703386747235712</v>
      </c>
      <c r="Z46" s="7">
        <v>780</v>
      </c>
      <c r="AA46" s="8">
        <v>180</v>
      </c>
    </row>
    <row r="47" spans="1:27">
      <c r="A47" s="4">
        <v>46</v>
      </c>
      <c r="B47" s="5">
        <v>24</v>
      </c>
      <c r="C47" s="6">
        <v>703.57</v>
      </c>
      <c r="D47" s="7">
        <v>452.74</v>
      </c>
      <c r="E47" s="8">
        <v>165.32</v>
      </c>
      <c r="F47" s="6">
        <v>1019</v>
      </c>
      <c r="G47" s="7">
        <v>9.5</v>
      </c>
      <c r="H47" s="6">
        <v>2240.5</v>
      </c>
      <c r="I47" s="7">
        <v>68.2</v>
      </c>
      <c r="J47" s="6">
        <v>1587</v>
      </c>
      <c r="K47" s="7"/>
      <c r="L47" s="8"/>
      <c r="P47" s="4">
        <v>46</v>
      </c>
      <c r="Q47" s="5">
        <v>24</v>
      </c>
      <c r="R47" s="6">
        <v>703.57</v>
      </c>
      <c r="S47" s="4">
        <f t="shared" si="0"/>
        <v>64.348963145102829</v>
      </c>
      <c r="T47" s="4">
        <f t="shared" si="1"/>
        <v>23.497306593515923</v>
      </c>
      <c r="U47" s="4">
        <f t="shared" si="2"/>
        <v>1.4483278138635813</v>
      </c>
      <c r="V47" s="7">
        <v>9.5</v>
      </c>
      <c r="W47" s="4">
        <f t="shared" si="3"/>
        <v>3.1844734710121236</v>
      </c>
      <c r="X47" s="7">
        <v>68.2</v>
      </c>
      <c r="Y47" s="4">
        <f t="shared" si="4"/>
        <v>2.2556390977443606</v>
      </c>
      <c r="Z47" s="7"/>
      <c r="AA47" s="8"/>
    </row>
    <row r="48" spans="1:27">
      <c r="A48" s="4">
        <v>47</v>
      </c>
      <c r="B48" s="5">
        <v>24</v>
      </c>
      <c r="C48" s="6">
        <v>559.75</v>
      </c>
      <c r="D48" s="7">
        <v>377.88</v>
      </c>
      <c r="E48" s="8">
        <v>104.77</v>
      </c>
      <c r="F48" s="6">
        <v>1507.5</v>
      </c>
      <c r="G48" s="7">
        <v>18.600000000000001</v>
      </c>
      <c r="H48" s="6">
        <v>2223.5</v>
      </c>
      <c r="I48" s="7">
        <v>36</v>
      </c>
      <c r="J48" s="6">
        <v>1992</v>
      </c>
      <c r="K48" s="7">
        <v>955</v>
      </c>
      <c r="L48" s="8">
        <v>209</v>
      </c>
      <c r="P48" s="4">
        <v>47</v>
      </c>
      <c r="Q48" s="5">
        <v>24</v>
      </c>
      <c r="R48" s="6">
        <v>559.75</v>
      </c>
      <c r="S48" s="4">
        <f t="shared" si="0"/>
        <v>67.508709245198744</v>
      </c>
      <c r="T48" s="4">
        <f t="shared" si="1"/>
        <v>18.717284502009825</v>
      </c>
      <c r="U48" s="4">
        <f t="shared" si="2"/>
        <v>2.6931665922286734</v>
      </c>
      <c r="V48" s="7">
        <v>18.600000000000001</v>
      </c>
      <c r="W48" s="4">
        <f t="shared" si="3"/>
        <v>3.9723090665475658</v>
      </c>
      <c r="X48" s="7">
        <v>36</v>
      </c>
      <c r="Y48" s="4">
        <f t="shared" si="4"/>
        <v>3.5587315765966951</v>
      </c>
      <c r="Z48" s="7">
        <v>955</v>
      </c>
      <c r="AA48" s="8">
        <v>209</v>
      </c>
    </row>
    <row r="49" spans="1:27">
      <c r="A49" s="4">
        <v>49</v>
      </c>
      <c r="B49" s="5">
        <v>24</v>
      </c>
      <c r="C49" s="6">
        <v>634.23</v>
      </c>
      <c r="D49" s="7">
        <v>430.67</v>
      </c>
      <c r="E49" s="8">
        <v>108.01</v>
      </c>
      <c r="F49" s="6">
        <v>1251</v>
      </c>
      <c r="G49" s="7">
        <v>21</v>
      </c>
      <c r="H49" s="6">
        <v>2147.5</v>
      </c>
      <c r="I49" s="7">
        <v>63.7</v>
      </c>
      <c r="J49" s="6">
        <v>2302</v>
      </c>
      <c r="K49" s="9">
        <v>1535</v>
      </c>
      <c r="L49" s="8">
        <v>208</v>
      </c>
      <c r="P49" s="4">
        <v>49</v>
      </c>
      <c r="Q49" s="5">
        <v>24</v>
      </c>
      <c r="R49" s="6">
        <v>634.23</v>
      </c>
      <c r="S49" s="4">
        <f t="shared" si="0"/>
        <v>67.904387998044868</v>
      </c>
      <c r="T49" s="4">
        <f t="shared" si="1"/>
        <v>17.030099490721032</v>
      </c>
      <c r="U49" s="4">
        <f t="shared" si="2"/>
        <v>1.9724705548460337</v>
      </c>
      <c r="V49" s="7">
        <v>21</v>
      </c>
      <c r="W49" s="4">
        <f t="shared" si="3"/>
        <v>3.3859956167321004</v>
      </c>
      <c r="X49" s="7">
        <v>63.7</v>
      </c>
      <c r="Y49" s="4">
        <f t="shared" si="4"/>
        <v>3.629598095328193</v>
      </c>
      <c r="Z49" s="9">
        <v>1535</v>
      </c>
      <c r="AA49" s="8">
        <v>208</v>
      </c>
    </row>
    <row r="50" spans="1:27">
      <c r="A50" s="4">
        <v>50</v>
      </c>
      <c r="B50" s="5">
        <v>24</v>
      </c>
      <c r="C50" s="6">
        <v>571.02</v>
      </c>
      <c r="D50" s="7">
        <v>380.03</v>
      </c>
      <c r="E50" s="8">
        <v>110.87</v>
      </c>
      <c r="F50" s="6">
        <v>1686</v>
      </c>
      <c r="G50" s="7">
        <v>14.9</v>
      </c>
      <c r="H50" s="6">
        <v>2552</v>
      </c>
      <c r="I50" s="7">
        <v>56.1</v>
      </c>
      <c r="J50" s="6">
        <v>2039</v>
      </c>
      <c r="K50" s="7">
        <v>800</v>
      </c>
      <c r="L50" s="8">
        <v>222</v>
      </c>
      <c r="P50" s="4">
        <v>50</v>
      </c>
      <c r="Q50" s="5">
        <v>24</v>
      </c>
      <c r="R50" s="6">
        <v>571.02</v>
      </c>
      <c r="S50" s="4">
        <f t="shared" si="0"/>
        <v>66.55283527722321</v>
      </c>
      <c r="T50" s="4">
        <f t="shared" si="1"/>
        <v>19.416132534762358</v>
      </c>
      <c r="U50" s="4">
        <f t="shared" si="2"/>
        <v>2.9526111169486184</v>
      </c>
      <c r="V50" s="7">
        <v>14.9</v>
      </c>
      <c r="W50" s="4">
        <f t="shared" si="3"/>
        <v>4.4691954747644571</v>
      </c>
      <c r="X50" s="7">
        <v>56.1</v>
      </c>
      <c r="Y50" s="4">
        <f t="shared" si="4"/>
        <v>3.5708031242338274</v>
      </c>
      <c r="Z50" s="7">
        <v>800</v>
      </c>
      <c r="AA50" s="8">
        <v>222</v>
      </c>
    </row>
    <row r="57" spans="1:27">
      <c r="A57" s="4" t="s">
        <v>40</v>
      </c>
    </row>
    <row r="58" spans="1:27" ht="70">
      <c r="A58" s="19" t="s">
        <v>0</v>
      </c>
      <c r="B58" s="20" t="s">
        <v>3</v>
      </c>
      <c r="C58" s="21" t="s">
        <v>9</v>
      </c>
      <c r="D58" s="19" t="s">
        <v>35</v>
      </c>
      <c r="E58" s="20" t="s">
        <v>36</v>
      </c>
      <c r="F58" s="21" t="s">
        <v>34</v>
      </c>
      <c r="G58" s="19" t="s">
        <v>7</v>
      </c>
      <c r="H58" s="21" t="s">
        <v>33</v>
      </c>
      <c r="I58" s="19" t="s">
        <v>8</v>
      </c>
      <c r="J58" s="21" t="s">
        <v>32</v>
      </c>
      <c r="K58" s="19" t="s">
        <v>10</v>
      </c>
      <c r="L58" s="20" t="s">
        <v>11</v>
      </c>
      <c r="Q58" s="25" t="s">
        <v>27</v>
      </c>
      <c r="R58" s="4" t="s">
        <v>28</v>
      </c>
      <c r="S58" s="4" t="s">
        <v>29</v>
      </c>
    </row>
    <row r="59" spans="1:27">
      <c r="A59" s="22">
        <v>1</v>
      </c>
      <c r="B59" s="23">
        <v>8</v>
      </c>
      <c r="C59" s="6">
        <v>540.78</v>
      </c>
      <c r="D59" s="22">
        <v>73.048189649999998</v>
      </c>
      <c r="E59" s="22">
        <v>9.8339435630000001</v>
      </c>
      <c r="F59" s="22">
        <v>4.4935093750000004</v>
      </c>
      <c r="G59" s="7">
        <v>82.2</v>
      </c>
      <c r="H59" s="22">
        <v>3.6401124299999998</v>
      </c>
      <c r="I59" s="7">
        <v>49.2</v>
      </c>
      <c r="J59" s="22">
        <v>2.8569843559999999</v>
      </c>
      <c r="K59" s="7">
        <v>1195</v>
      </c>
      <c r="L59" s="8">
        <v>173.5</v>
      </c>
      <c r="N59" s="13"/>
      <c r="O59" s="24"/>
      <c r="P59" s="21" t="s">
        <v>9</v>
      </c>
      <c r="Q59" s="4">
        <v>0.121224503012917</v>
      </c>
      <c r="R59" s="4">
        <v>2.0567667626491199E-3</v>
      </c>
      <c r="S59" s="4">
        <v>3.4279446044151902E-2</v>
      </c>
      <c r="T59" s="26" t="s">
        <v>44</v>
      </c>
    </row>
    <row r="60" spans="1:27">
      <c r="A60" s="22">
        <v>2</v>
      </c>
      <c r="B60" s="23">
        <v>8</v>
      </c>
      <c r="C60" s="6">
        <v>482.8</v>
      </c>
      <c r="D60" s="22">
        <v>74.436619719999996</v>
      </c>
      <c r="E60" s="22">
        <v>10.510563380000001</v>
      </c>
      <c r="F60" s="22">
        <v>5.0553024029999998</v>
      </c>
      <c r="G60" s="7">
        <v>45.4</v>
      </c>
      <c r="H60" s="22">
        <v>4.1052195530000004</v>
      </c>
      <c r="I60" s="7"/>
      <c r="J60" s="22">
        <v>2.7920463959999999</v>
      </c>
      <c r="K60" s="7">
        <v>1060</v>
      </c>
      <c r="L60" s="8">
        <v>162.5</v>
      </c>
      <c r="N60" s="13"/>
      <c r="O60" s="24"/>
      <c r="P60" s="19" t="s">
        <v>35</v>
      </c>
      <c r="Q60" s="4">
        <v>0.121224503012917</v>
      </c>
      <c r="R60" s="30">
        <v>4.5705999999999999E-5</v>
      </c>
      <c r="S60" s="4">
        <v>1.8282371223547701E-4</v>
      </c>
      <c r="T60" s="26"/>
    </row>
    <row r="61" spans="1:27">
      <c r="A61" s="22">
        <v>3</v>
      </c>
      <c r="B61" s="23">
        <v>8</v>
      </c>
      <c r="C61" s="6">
        <v>558.47</v>
      </c>
      <c r="D61" s="22">
        <v>72.361989010000002</v>
      </c>
      <c r="E61" s="22">
        <v>13.264812790000001</v>
      </c>
      <c r="F61" s="22">
        <v>4.5955915269999998</v>
      </c>
      <c r="G61" s="7">
        <v>83.8</v>
      </c>
      <c r="H61" s="22">
        <v>3.7343098110000001</v>
      </c>
      <c r="I61" s="7">
        <v>77.400000000000006</v>
      </c>
      <c r="J61" s="22">
        <v>2.4889430049999999</v>
      </c>
      <c r="K61" s="7">
        <v>835</v>
      </c>
      <c r="L61" s="8">
        <v>147.5</v>
      </c>
      <c r="N61" s="13"/>
      <c r="O61" s="24"/>
      <c r="P61" s="20" t="s">
        <v>36</v>
      </c>
      <c r="Q61" s="4">
        <v>0.42735531389780801</v>
      </c>
      <c r="R61" s="30">
        <v>1.8281999999999999E-4</v>
      </c>
      <c r="S61" s="4">
        <v>1.8282371223547701E-4</v>
      </c>
      <c r="T61" s="26"/>
    </row>
    <row r="62" spans="1:27">
      <c r="A62" s="22">
        <v>4</v>
      </c>
      <c r="B62" s="23">
        <v>8</v>
      </c>
      <c r="C62" s="6">
        <v>430.45</v>
      </c>
      <c r="D62" s="22">
        <v>71.478685100000007</v>
      </c>
      <c r="E62" s="22">
        <v>13.269833889999999</v>
      </c>
      <c r="F62" s="22">
        <v>5.9310024390000002</v>
      </c>
      <c r="G62" s="7">
        <v>60.3</v>
      </c>
      <c r="H62" s="22">
        <v>5.0098733879999999</v>
      </c>
      <c r="I62" s="7">
        <v>63.9</v>
      </c>
      <c r="J62" s="22">
        <v>3.4986641889999999</v>
      </c>
      <c r="K62" s="7">
        <v>885</v>
      </c>
      <c r="L62" s="8">
        <v>130.5</v>
      </c>
      <c r="N62" s="13"/>
      <c r="O62" s="24"/>
      <c r="P62" s="21" t="s">
        <v>34</v>
      </c>
      <c r="Q62" s="4">
        <v>2.5748080821108101E-2</v>
      </c>
      <c r="R62" s="30">
        <v>4.5705999999999999E-5</v>
      </c>
      <c r="S62" s="30">
        <v>9.1414200000000003E-5</v>
      </c>
      <c r="T62" s="26"/>
    </row>
    <row r="63" spans="1:27">
      <c r="A63" s="22">
        <v>5</v>
      </c>
      <c r="B63" s="23">
        <v>8</v>
      </c>
      <c r="C63" s="6">
        <v>526.76</v>
      </c>
      <c r="D63" s="22">
        <v>72.528286129999998</v>
      </c>
      <c r="E63" s="22">
        <v>12.86354317</v>
      </c>
      <c r="F63" s="22">
        <v>4.2277317940000003</v>
      </c>
      <c r="G63" s="7">
        <v>78.900000000000006</v>
      </c>
      <c r="H63" s="22">
        <v>3.419014352</v>
      </c>
      <c r="I63" s="7">
        <v>75.5</v>
      </c>
      <c r="J63" s="22">
        <v>2.3198420529999999</v>
      </c>
      <c r="K63" s="7">
        <v>805</v>
      </c>
      <c r="L63" s="8">
        <v>156.5</v>
      </c>
      <c r="N63" s="13"/>
      <c r="O63" s="24"/>
      <c r="P63" s="19" t="s">
        <v>7</v>
      </c>
      <c r="Q63" s="4">
        <v>0.52052288327577301</v>
      </c>
      <c r="R63" s="30">
        <v>4.5705999999999999E-5</v>
      </c>
      <c r="S63" s="4">
        <v>3.1994149641208501E-4</v>
      </c>
      <c r="T63" s="26"/>
    </row>
    <row r="64" spans="1:27">
      <c r="A64" s="22">
        <v>6</v>
      </c>
      <c r="B64" s="23">
        <v>8</v>
      </c>
      <c r="C64" s="6">
        <v>595.61</v>
      </c>
      <c r="D64" s="22">
        <v>73.878880480000007</v>
      </c>
      <c r="E64" s="22">
        <v>14.04778295</v>
      </c>
      <c r="F64" s="22">
        <v>3.7826765839999998</v>
      </c>
      <c r="G64" s="7">
        <v>56.8</v>
      </c>
      <c r="H64" s="22">
        <v>3.2160306240000001</v>
      </c>
      <c r="I64" s="7">
        <v>64.3</v>
      </c>
      <c r="J64" s="22">
        <v>1.991235876</v>
      </c>
      <c r="K64" s="7">
        <v>1300</v>
      </c>
      <c r="L64" s="8">
        <v>189</v>
      </c>
      <c r="N64" s="13"/>
      <c r="O64" s="24"/>
      <c r="P64" s="21" t="s">
        <v>33</v>
      </c>
      <c r="Q64" s="4">
        <v>0.67758495795247597</v>
      </c>
      <c r="R64" s="4">
        <v>0.89675030851501503</v>
      </c>
      <c r="S64" s="4">
        <v>0.40824534942182</v>
      </c>
      <c r="T64" s="26"/>
    </row>
    <row r="65" spans="1:37">
      <c r="A65" s="22">
        <v>7</v>
      </c>
      <c r="B65" s="23">
        <v>8</v>
      </c>
      <c r="C65" s="6">
        <v>483.57</v>
      </c>
      <c r="D65" s="22">
        <v>76.326074820000002</v>
      </c>
      <c r="E65" s="22">
        <v>9.8744752570000003</v>
      </c>
      <c r="F65" s="22">
        <v>5.5607254380000004</v>
      </c>
      <c r="G65" s="7">
        <v>81.5</v>
      </c>
      <c r="H65" s="22">
        <v>4.422317348</v>
      </c>
      <c r="I65" s="7">
        <v>70.2</v>
      </c>
      <c r="J65" s="22">
        <v>2.9592406480000002</v>
      </c>
      <c r="K65" s="7">
        <v>1175</v>
      </c>
      <c r="L65" s="8">
        <v>206</v>
      </c>
      <c r="N65" s="13"/>
      <c r="O65" s="24"/>
      <c r="P65" s="19" t="s">
        <v>8</v>
      </c>
      <c r="Q65" s="4">
        <v>0.92132325878455901</v>
      </c>
      <c r="R65" s="4">
        <v>0.43924310983134501</v>
      </c>
      <c r="S65" s="4">
        <v>0.35993418346359501</v>
      </c>
      <c r="T65" s="26"/>
    </row>
    <row r="66" spans="1:37">
      <c r="A66" s="22">
        <v>8</v>
      </c>
      <c r="B66" s="23">
        <v>8</v>
      </c>
      <c r="C66" s="6">
        <v>579.74</v>
      </c>
      <c r="D66" s="22">
        <v>68.815331009999994</v>
      </c>
      <c r="E66" s="22">
        <v>17.30948356</v>
      </c>
      <c r="F66" s="22">
        <v>3.8284403349999998</v>
      </c>
      <c r="G66" s="7">
        <v>54.8</v>
      </c>
      <c r="H66" s="22">
        <v>2.790043813</v>
      </c>
      <c r="I66" s="7">
        <v>84.4</v>
      </c>
      <c r="J66" s="22">
        <v>2.2320350499999999</v>
      </c>
      <c r="K66" s="7">
        <v>1090</v>
      </c>
      <c r="L66" s="8">
        <v>212.5</v>
      </c>
      <c r="N66" s="13"/>
      <c r="O66" s="24"/>
      <c r="P66" s="21" t="s">
        <v>32</v>
      </c>
      <c r="Q66" s="4">
        <v>0.90972188914555496</v>
      </c>
      <c r="R66" s="4">
        <v>0.23698523698523699</v>
      </c>
      <c r="S66" s="4">
        <v>0.121989121989122</v>
      </c>
      <c r="T66" s="26"/>
    </row>
    <row r="67" spans="1:37">
      <c r="A67" s="22">
        <v>9</v>
      </c>
      <c r="B67" s="23">
        <v>8</v>
      </c>
      <c r="C67" s="6">
        <v>464.06</v>
      </c>
      <c r="D67" s="22">
        <v>74.046459510000005</v>
      </c>
      <c r="E67" s="22">
        <v>10.168943670000001</v>
      </c>
      <c r="F67" s="22">
        <v>5.3236650430000001</v>
      </c>
      <c r="G67" s="7">
        <v>47.7</v>
      </c>
      <c r="H67" s="22">
        <v>3.8464853680000002</v>
      </c>
      <c r="I67" s="7">
        <v>47.6</v>
      </c>
      <c r="J67" s="22">
        <v>3.1698487260000001</v>
      </c>
      <c r="K67" s="7">
        <v>1070</v>
      </c>
      <c r="L67" s="8">
        <v>136</v>
      </c>
      <c r="N67" s="13"/>
      <c r="O67" s="24"/>
      <c r="P67" s="19" t="s">
        <v>10</v>
      </c>
      <c r="Q67" s="4">
        <v>0.24132159301718001</v>
      </c>
      <c r="R67" s="4">
        <v>2.26244343891403E-3</v>
      </c>
      <c r="S67" s="4">
        <v>9.1834635952283E-2</v>
      </c>
      <c r="T67" s="26"/>
    </row>
    <row r="68" spans="1:37">
      <c r="A68" s="22">
        <v>10</v>
      </c>
      <c r="B68" s="23">
        <v>8</v>
      </c>
      <c r="C68" s="6">
        <v>524.97</v>
      </c>
      <c r="D68" s="22">
        <v>70.605939390000003</v>
      </c>
      <c r="E68" s="22">
        <v>14.23509915</v>
      </c>
      <c r="F68" s="22">
        <v>5.5641274740000002</v>
      </c>
      <c r="G68" s="7">
        <v>67.2</v>
      </c>
      <c r="H68" s="22">
        <v>4.6012153079999996</v>
      </c>
      <c r="I68" s="7">
        <v>91.4</v>
      </c>
      <c r="J68" s="22">
        <v>2.7963502679999999</v>
      </c>
      <c r="K68" s="7">
        <v>1325</v>
      </c>
      <c r="L68" s="8">
        <v>176.5</v>
      </c>
      <c r="N68" s="13"/>
      <c r="O68" s="24"/>
      <c r="P68" s="20" t="s">
        <v>11</v>
      </c>
      <c r="Q68" s="4">
        <v>0.85010673913852597</v>
      </c>
      <c r="R68" s="4">
        <v>6.75990675990676E-2</v>
      </c>
      <c r="S68" s="4">
        <v>0.101101512866219</v>
      </c>
      <c r="T68" s="26"/>
    </row>
    <row r="69" spans="1:37">
      <c r="A69" s="22">
        <v>11</v>
      </c>
      <c r="B69" s="23">
        <v>18</v>
      </c>
      <c r="C69" s="6">
        <v>528.02</v>
      </c>
      <c r="D69" s="22">
        <v>68.588311050000002</v>
      </c>
      <c r="E69" s="22">
        <v>15.679330330000001</v>
      </c>
      <c r="F69" s="22">
        <v>3.4790348849999999</v>
      </c>
      <c r="G69" s="7">
        <v>57.3</v>
      </c>
      <c r="H69" s="22">
        <v>4.1324192269999998</v>
      </c>
      <c r="I69" s="7">
        <v>59.3</v>
      </c>
      <c r="J69" s="22">
        <v>2.84458922</v>
      </c>
      <c r="K69" s="7">
        <v>745</v>
      </c>
      <c r="L69" s="8">
        <v>188.5</v>
      </c>
      <c r="N69" s="13"/>
      <c r="O69" s="24"/>
    </row>
    <row r="70" spans="1:37">
      <c r="A70" s="22">
        <v>12</v>
      </c>
      <c r="B70" s="23">
        <v>18</v>
      </c>
      <c r="C70" s="6">
        <v>545.37</v>
      </c>
      <c r="D70" s="22">
        <v>73.815024660000006</v>
      </c>
      <c r="E70" s="22">
        <v>10.37094083</v>
      </c>
      <c r="F70" s="22">
        <v>4.3585089019999996</v>
      </c>
      <c r="G70" s="7">
        <v>57.2</v>
      </c>
      <c r="H70" s="22">
        <v>4.3227533600000001</v>
      </c>
      <c r="I70" s="7">
        <v>57.9</v>
      </c>
      <c r="J70" s="22">
        <v>2.5542292390000001</v>
      </c>
      <c r="K70" s="7">
        <v>870</v>
      </c>
      <c r="L70" s="8">
        <v>214.5</v>
      </c>
      <c r="N70" s="13"/>
      <c r="O70" s="24"/>
    </row>
    <row r="71" spans="1:37">
      <c r="A71" s="22">
        <v>13</v>
      </c>
      <c r="B71" s="23">
        <v>18</v>
      </c>
      <c r="C71" s="6">
        <v>502.79</v>
      </c>
      <c r="D71" s="22">
        <v>75.618051269999995</v>
      </c>
      <c r="E71" s="22">
        <v>8.8605580859999993</v>
      </c>
      <c r="F71" s="22">
        <v>3.9887428150000002</v>
      </c>
      <c r="G71" s="7">
        <v>57.7</v>
      </c>
      <c r="H71" s="22">
        <v>3.802780485</v>
      </c>
      <c r="I71" s="7">
        <v>80.900000000000006</v>
      </c>
      <c r="J71" s="22">
        <v>2.7407068560000001</v>
      </c>
      <c r="K71" s="7">
        <v>990</v>
      </c>
      <c r="L71" s="8">
        <v>150.5</v>
      </c>
      <c r="N71" s="13"/>
      <c r="O71" s="24"/>
    </row>
    <row r="72" spans="1:37">
      <c r="A72" s="22">
        <v>14</v>
      </c>
      <c r="B72" s="23">
        <v>18</v>
      </c>
      <c r="C72" s="6">
        <v>589.4</v>
      </c>
      <c r="D72" s="22">
        <v>72.626399730000003</v>
      </c>
      <c r="E72" s="22">
        <v>13.05395317</v>
      </c>
      <c r="F72" s="22">
        <v>2.937733288</v>
      </c>
      <c r="G72" s="7">
        <v>57.9</v>
      </c>
      <c r="H72" s="22">
        <v>3.8624024430000001</v>
      </c>
      <c r="I72" s="7">
        <v>64</v>
      </c>
      <c r="J72" s="22">
        <v>2.383780115</v>
      </c>
      <c r="K72" s="7">
        <v>980</v>
      </c>
      <c r="L72" s="8">
        <v>141.5</v>
      </c>
      <c r="N72" s="13"/>
      <c r="O72" s="24"/>
      <c r="P72" s="13"/>
      <c r="Q72" s="27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</row>
    <row r="73" spans="1:37">
      <c r="A73" s="22">
        <v>15</v>
      </c>
      <c r="B73" s="23">
        <v>18</v>
      </c>
      <c r="C73" s="6">
        <v>601.95000000000005</v>
      </c>
      <c r="D73" s="22">
        <v>68.454190550000007</v>
      </c>
      <c r="E73" s="22">
        <v>15.904975500000001</v>
      </c>
      <c r="F73" s="22">
        <v>3.9488329599999998</v>
      </c>
      <c r="G73" s="7">
        <v>72.8</v>
      </c>
      <c r="H73" s="22">
        <v>3.7145942349999999</v>
      </c>
      <c r="I73" s="7">
        <v>94.3</v>
      </c>
      <c r="J73" s="22">
        <v>2.8258160980000002</v>
      </c>
      <c r="K73" s="7">
        <v>1125</v>
      </c>
      <c r="L73" s="8">
        <v>151.5</v>
      </c>
      <c r="N73" s="13"/>
      <c r="O73" s="24"/>
      <c r="P73" s="28"/>
      <c r="Q73" s="13"/>
      <c r="R73" s="13"/>
      <c r="S73" s="13"/>
      <c r="T73" s="29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</row>
    <row r="74" spans="1:37">
      <c r="A74" s="22">
        <v>16</v>
      </c>
      <c r="B74" s="23">
        <v>18</v>
      </c>
      <c r="C74" s="6">
        <v>569.75</v>
      </c>
      <c r="D74" s="22">
        <v>69.885037299999993</v>
      </c>
      <c r="E74" s="22">
        <v>14.501096970000001</v>
      </c>
      <c r="F74" s="22">
        <v>3.8323826240000001</v>
      </c>
      <c r="G74" s="7">
        <v>80.099999999999994</v>
      </c>
      <c r="H74" s="22">
        <v>3.5094339620000001</v>
      </c>
      <c r="I74" s="7">
        <v>79.599999999999994</v>
      </c>
      <c r="J74" s="22">
        <v>2.534444932</v>
      </c>
      <c r="K74" s="7">
        <v>920</v>
      </c>
      <c r="L74" s="8">
        <v>186</v>
      </c>
      <c r="N74" s="13"/>
      <c r="O74" s="24"/>
      <c r="P74" s="28"/>
      <c r="Q74" s="13"/>
      <c r="R74" s="13"/>
      <c r="S74" s="13"/>
      <c r="T74" s="29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>
      <c r="A75" s="22">
        <v>17</v>
      </c>
      <c r="B75" s="23">
        <v>18</v>
      </c>
      <c r="C75" s="6">
        <v>510.01</v>
      </c>
      <c r="D75" s="22">
        <v>69.847650049999999</v>
      </c>
      <c r="E75" s="22">
        <v>15.1585263</v>
      </c>
      <c r="F75" s="22">
        <v>4.5518715319999998</v>
      </c>
      <c r="G75" s="7">
        <v>79.900000000000006</v>
      </c>
      <c r="H75" s="22">
        <v>3.9303150919999998</v>
      </c>
      <c r="I75" s="7">
        <v>75.7</v>
      </c>
      <c r="J75" s="22">
        <v>2.7019078059999999</v>
      </c>
      <c r="K75" s="7">
        <v>1095</v>
      </c>
      <c r="L75" s="8">
        <v>190.5</v>
      </c>
      <c r="N75" s="13"/>
      <c r="O75" s="24"/>
      <c r="P75" s="28"/>
      <c r="Q75" s="13"/>
      <c r="R75" s="13"/>
      <c r="S75" s="13"/>
      <c r="T75" s="29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</row>
    <row r="76" spans="1:37">
      <c r="A76" s="22">
        <v>18</v>
      </c>
      <c r="B76" s="23">
        <v>18</v>
      </c>
      <c r="C76" s="6">
        <v>579.1</v>
      </c>
      <c r="D76" s="22">
        <v>69.701260579999996</v>
      </c>
      <c r="E76" s="22">
        <v>15.39630461</v>
      </c>
      <c r="F76" s="22">
        <v>4.6045587980000002</v>
      </c>
      <c r="G76" s="7">
        <v>35.299999999999997</v>
      </c>
      <c r="H76" s="22">
        <v>4.0165774479999996</v>
      </c>
      <c r="I76" s="7">
        <v>61.1</v>
      </c>
      <c r="J76" s="22">
        <v>3.482990848</v>
      </c>
      <c r="K76" s="7">
        <v>1265</v>
      </c>
      <c r="L76" s="8">
        <v>159.5</v>
      </c>
      <c r="N76" s="13"/>
      <c r="O76" s="24"/>
      <c r="P76" s="28"/>
      <c r="Q76" s="13"/>
      <c r="R76" s="13"/>
      <c r="S76" s="13"/>
      <c r="T76" s="29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spans="1:37">
      <c r="A77" s="22">
        <v>19</v>
      </c>
      <c r="B77" s="23">
        <v>18</v>
      </c>
      <c r="C77" s="6">
        <v>594.85</v>
      </c>
      <c r="D77" s="22">
        <v>71.829873079999999</v>
      </c>
      <c r="E77" s="22">
        <v>12.2467849</v>
      </c>
      <c r="F77" s="22">
        <v>4.1783642939999996</v>
      </c>
      <c r="G77" s="7">
        <v>65.5</v>
      </c>
      <c r="H77" s="22">
        <v>3.873245356</v>
      </c>
      <c r="I77" s="7">
        <v>70.2</v>
      </c>
      <c r="J77" s="22">
        <v>2.5771202820000001</v>
      </c>
      <c r="K77" s="7">
        <v>935</v>
      </c>
      <c r="L77" s="8">
        <v>178.5</v>
      </c>
      <c r="N77" s="13"/>
      <c r="O77" s="24"/>
      <c r="P77" s="28"/>
      <c r="Q77" s="13"/>
      <c r="R77" s="13"/>
      <c r="S77" s="13"/>
      <c r="T77" s="29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spans="1:37">
      <c r="A78" s="22">
        <v>20</v>
      </c>
      <c r="B78" s="23">
        <v>18</v>
      </c>
      <c r="C78" s="6">
        <v>533.78</v>
      </c>
      <c r="D78" s="22">
        <v>71.750533930000003</v>
      </c>
      <c r="E78" s="22">
        <v>12.07238937</v>
      </c>
      <c r="F78" s="22">
        <v>3.2803776839999998</v>
      </c>
      <c r="G78" s="7">
        <v>38.9</v>
      </c>
      <c r="H78" s="22">
        <v>4.069092135</v>
      </c>
      <c r="I78" s="7">
        <v>66.599999999999994</v>
      </c>
      <c r="J78" s="22">
        <v>2.7876653299999998</v>
      </c>
      <c r="K78" s="7">
        <v>725</v>
      </c>
      <c r="L78" s="8">
        <v>146.5</v>
      </c>
      <c r="N78" s="13"/>
      <c r="O78" s="24"/>
      <c r="P78" s="28" t="s">
        <v>45</v>
      </c>
      <c r="Q78" s="13"/>
      <c r="R78" s="13"/>
      <c r="S78" s="13"/>
      <c r="T78" s="29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spans="1:37">
      <c r="A79" s="22">
        <v>41</v>
      </c>
      <c r="B79" s="23">
        <v>24</v>
      </c>
      <c r="C79" s="6">
        <v>646.91999999999996</v>
      </c>
      <c r="D79" s="22">
        <v>67.560903980000006</v>
      </c>
      <c r="E79" s="22">
        <v>18.31756631</v>
      </c>
      <c r="F79" s="22">
        <v>2.1602361960000001</v>
      </c>
      <c r="G79" s="7">
        <v>33.799999999999997</v>
      </c>
      <c r="H79" s="22">
        <v>3.5560811229999998</v>
      </c>
      <c r="I79" s="7">
        <v>72.8</v>
      </c>
      <c r="J79" s="22">
        <v>2.9740926239999999</v>
      </c>
      <c r="K79" s="7">
        <v>870</v>
      </c>
      <c r="L79" s="8">
        <v>163</v>
      </c>
      <c r="N79" s="13"/>
      <c r="O79" s="24"/>
      <c r="P79" s="28" t="s">
        <v>46</v>
      </c>
      <c r="Q79" s="13"/>
      <c r="R79" s="13"/>
      <c r="S79" s="13"/>
      <c r="T79" s="29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spans="1:37" ht="56">
      <c r="A80" s="22">
        <v>42</v>
      </c>
      <c r="B80" s="23">
        <v>24</v>
      </c>
      <c r="C80" s="6">
        <v>576.76</v>
      </c>
      <c r="D80" s="22">
        <v>65.759588039999997</v>
      </c>
      <c r="E80" s="22">
        <v>19.560129</v>
      </c>
      <c r="F80" s="22">
        <v>1.7754351900000001</v>
      </c>
      <c r="G80" s="7">
        <v>12.6</v>
      </c>
      <c r="H80" s="22">
        <v>3.4893196479999999</v>
      </c>
      <c r="I80" s="7">
        <v>47.6</v>
      </c>
      <c r="J80" s="22">
        <v>2.5573895549999999</v>
      </c>
      <c r="K80" s="7">
        <v>775</v>
      </c>
      <c r="L80" s="8">
        <v>132</v>
      </c>
      <c r="N80" s="13"/>
      <c r="O80" s="24"/>
      <c r="P80" s="28" t="s">
        <v>47</v>
      </c>
      <c r="Q80" s="13"/>
      <c r="R80" s="13"/>
      <c r="S80" s="13"/>
      <c r="T80" s="29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spans="1:37">
      <c r="A81" s="22">
        <v>43</v>
      </c>
      <c r="B81" s="23">
        <v>24</v>
      </c>
      <c r="C81" s="6">
        <v>583.16</v>
      </c>
      <c r="D81" s="22">
        <v>68.778722819999999</v>
      </c>
      <c r="E81" s="22">
        <v>15.536045</v>
      </c>
      <c r="F81" s="22">
        <v>2.1040537760000002</v>
      </c>
      <c r="G81" s="7">
        <v>38.5</v>
      </c>
      <c r="H81" s="22">
        <v>4.0263392549999999</v>
      </c>
      <c r="I81" s="7">
        <v>91.5</v>
      </c>
      <c r="J81" s="22">
        <v>2.7848274919999998</v>
      </c>
      <c r="K81" s="7">
        <v>780</v>
      </c>
      <c r="L81" s="8">
        <v>277</v>
      </c>
      <c r="N81" s="13"/>
      <c r="O81" s="24"/>
      <c r="P81" s="28"/>
      <c r="Q81" s="13"/>
      <c r="R81" s="13"/>
      <c r="S81" s="13"/>
      <c r="T81" s="29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>
      <c r="A82" s="22">
        <v>44</v>
      </c>
      <c r="B82" s="23">
        <v>24</v>
      </c>
      <c r="C82" s="6">
        <v>651.32000000000005</v>
      </c>
      <c r="D82" s="22">
        <v>64.105201739999998</v>
      </c>
      <c r="E82" s="22">
        <v>21.447214890000001</v>
      </c>
      <c r="F82" s="22">
        <v>2.4841859610000001</v>
      </c>
      <c r="G82" s="7">
        <v>44.4</v>
      </c>
      <c r="H82" s="22">
        <v>3.7139961920000002</v>
      </c>
      <c r="I82" s="7">
        <v>71.8</v>
      </c>
      <c r="J82" s="22">
        <v>2.716022846</v>
      </c>
      <c r="K82" s="7">
        <v>805</v>
      </c>
      <c r="L82" s="8">
        <v>253</v>
      </c>
      <c r="N82" s="13"/>
      <c r="O82" s="24"/>
      <c r="P82" s="28"/>
      <c r="Q82" s="13"/>
      <c r="R82" s="13"/>
      <c r="S82" s="13"/>
      <c r="T82" s="29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>
      <c r="A83" s="22">
        <v>45</v>
      </c>
      <c r="B83" s="23">
        <v>24</v>
      </c>
      <c r="C83" s="6">
        <v>632.16999999999996</v>
      </c>
      <c r="D83" s="22">
        <v>66.861761869999995</v>
      </c>
      <c r="E83" s="22">
        <v>18.615245900000001</v>
      </c>
      <c r="F83" s="22">
        <v>2.4566176820000001</v>
      </c>
      <c r="G83" s="7">
        <v>29.5</v>
      </c>
      <c r="H83" s="22">
        <v>3.8826581459999998</v>
      </c>
      <c r="I83" s="7">
        <v>68.599999999999994</v>
      </c>
      <c r="J83" s="22">
        <v>2.7033867470000001</v>
      </c>
      <c r="K83" s="7">
        <v>780</v>
      </c>
      <c r="L83" s="8">
        <v>180</v>
      </c>
      <c r="N83" s="13"/>
      <c r="O83" s="24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spans="1:37">
      <c r="A84" s="22">
        <v>47</v>
      </c>
      <c r="B84" s="23">
        <v>24</v>
      </c>
      <c r="C84" s="6">
        <v>559.75</v>
      </c>
      <c r="D84" s="22">
        <v>67.508709249999995</v>
      </c>
      <c r="E84" s="22">
        <v>18.717284500000002</v>
      </c>
      <c r="F84" s="22">
        <v>2.6931665919999999</v>
      </c>
      <c r="G84" s="7">
        <v>18.600000000000001</v>
      </c>
      <c r="H84" s="22">
        <v>3.9723090669999999</v>
      </c>
      <c r="I84" s="7">
        <v>36</v>
      </c>
      <c r="J84" s="22">
        <v>3.5587315770000001</v>
      </c>
      <c r="K84" s="7">
        <v>955</v>
      </c>
      <c r="L84" s="8">
        <v>209</v>
      </c>
      <c r="N84" s="13"/>
      <c r="O84" s="24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spans="1:37">
      <c r="A85" s="22">
        <v>49</v>
      </c>
      <c r="B85" s="23">
        <v>24</v>
      </c>
      <c r="C85" s="6">
        <v>634.23</v>
      </c>
      <c r="D85" s="22">
        <v>67.904387999999997</v>
      </c>
      <c r="E85" s="22">
        <v>17.030099490000001</v>
      </c>
      <c r="F85" s="22">
        <v>1.9724705549999999</v>
      </c>
      <c r="G85" s="7">
        <v>21</v>
      </c>
      <c r="H85" s="22">
        <v>3.3859956169999998</v>
      </c>
      <c r="I85" s="7">
        <v>63.7</v>
      </c>
      <c r="J85" s="22">
        <v>3.629598095</v>
      </c>
      <c r="K85" s="9">
        <v>1535</v>
      </c>
      <c r="L85" s="8">
        <v>208</v>
      </c>
      <c r="N85" s="13"/>
      <c r="O85" s="24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spans="1:37">
      <c r="A86" s="22">
        <v>50</v>
      </c>
      <c r="B86" s="23">
        <v>24</v>
      </c>
      <c r="C86" s="6">
        <v>571.02</v>
      </c>
      <c r="D86" s="22">
        <v>66.552835279999996</v>
      </c>
      <c r="E86" s="22">
        <v>19.416132529999999</v>
      </c>
      <c r="F86" s="22">
        <v>2.952611117</v>
      </c>
      <c r="G86" s="7">
        <v>14.9</v>
      </c>
      <c r="H86" s="22">
        <v>4.4691954750000003</v>
      </c>
      <c r="I86" s="7">
        <v>56.1</v>
      </c>
      <c r="J86" s="22">
        <v>3.5708031240000002</v>
      </c>
      <c r="K86" s="7">
        <v>800</v>
      </c>
      <c r="L86" s="8">
        <v>222</v>
      </c>
      <c r="N86" s="13"/>
      <c r="O86" s="24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spans="1:37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spans="1:37">
      <c r="B88" s="4" t="s">
        <v>21</v>
      </c>
      <c r="C88" s="4">
        <f>AVERAGE(C59:C68)</f>
        <v>518.72100000000012</v>
      </c>
      <c r="D88" s="4">
        <f>AVERAGE(D59:D68)</f>
        <v>72.752645482000005</v>
      </c>
      <c r="E88" s="4">
        <f>AVERAGE(E59:E68)</f>
        <v>12.537848138000001</v>
      </c>
      <c r="F88" s="4">
        <f>AVERAGE(F59:F68)</f>
        <v>4.8362772412000004</v>
      </c>
      <c r="G88" s="4">
        <f>AVERAGE(G59:G68)</f>
        <v>65.860000000000014</v>
      </c>
      <c r="H88" s="4">
        <f>AVERAGE(H59:H68)</f>
        <v>3.8784621995000004</v>
      </c>
      <c r="I88" s="4">
        <f>AVERAGE(I59:I68)</f>
        <v>69.322222222222223</v>
      </c>
      <c r="J88" s="4">
        <f>AVERAGE(J59:J68)</f>
        <v>2.7105190566999999</v>
      </c>
      <c r="K88" s="4">
        <f>AVERAGE(K59:K68)</f>
        <v>1074</v>
      </c>
      <c r="L88" s="4">
        <f>AVERAGE(L59:L68)</f>
        <v>169.05</v>
      </c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spans="1:37">
      <c r="B89" s="4" t="s">
        <v>41</v>
      </c>
      <c r="C89" s="4">
        <f>STDEV(C59:C68)</f>
        <v>52.821502450338457</v>
      </c>
      <c r="D89" s="4">
        <f>STDEV(D59:D68)</f>
        <v>2.1231943906041613</v>
      </c>
      <c r="E89" s="4">
        <f>STDEV(E59:E68)</f>
        <v>2.4318642519097544</v>
      </c>
      <c r="F89" s="4">
        <f>STDEV(F59:F68)</f>
        <v>0.76085404203690921</v>
      </c>
      <c r="G89" s="4">
        <f>STDEV(G59:G68)</f>
        <v>14.866083695595195</v>
      </c>
      <c r="H89" s="4">
        <f>STDEV(H59:H68)</f>
        <v>0.67188261173548425</v>
      </c>
      <c r="I89" s="4">
        <f>STDEV(I59:I68)</f>
        <v>14.791617370809897</v>
      </c>
      <c r="J89" s="4">
        <f>STDEV(J59:J68)</f>
        <v>0.45674262373711705</v>
      </c>
      <c r="K89" s="4">
        <f>STDEV(K59:K68)</f>
        <v>183.96557649009594</v>
      </c>
      <c r="L89" s="4">
        <f>STDEV(L59:L68)</f>
        <v>27.828292956789252</v>
      </c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spans="1:37">
      <c r="B90" s="4" t="s">
        <v>23</v>
      </c>
      <c r="C90" s="4">
        <f>AVERAGE(C69:C78)</f>
        <v>555.50200000000007</v>
      </c>
      <c r="D90" s="4">
        <f>AVERAGE(D69:D78)</f>
        <v>71.211633219999982</v>
      </c>
      <c r="E90" s="4">
        <f>AVERAGE(E69:E78)</f>
        <v>13.324486006600001</v>
      </c>
      <c r="F90" s="4">
        <f>AVERAGE(F69:F78)</f>
        <v>3.9160407782000002</v>
      </c>
      <c r="G90" s="4">
        <f>AVERAGE(G69:G78)</f>
        <v>60.260000000000005</v>
      </c>
      <c r="H90" s="4">
        <f>AVERAGE(H69:H78)</f>
        <v>3.9233613742999998</v>
      </c>
      <c r="I90" s="4">
        <f>AVERAGE(I69:I78)</f>
        <v>70.960000000000008</v>
      </c>
      <c r="J90" s="4">
        <f>AVERAGE(J69:J78)</f>
        <v>2.7433250726000002</v>
      </c>
      <c r="K90" s="4">
        <f>AVERAGE(K69:K78)</f>
        <v>965</v>
      </c>
      <c r="L90" s="4">
        <f>AVERAGE(L69:L78)</f>
        <v>170.75</v>
      </c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spans="1:37">
      <c r="B91" s="4" t="s">
        <v>42</v>
      </c>
      <c r="C91" s="4">
        <f>STDEV(C69:C78)</f>
        <v>36.19770919700737</v>
      </c>
      <c r="D91" s="4">
        <f>STDEV(D69:D78)</f>
        <v>2.339401809090774</v>
      </c>
      <c r="E91" s="4">
        <f>STDEV(E69:E78)</f>
        <v>2.4197617551265891</v>
      </c>
      <c r="F91" s="4">
        <f>STDEV(F69:F78)</f>
        <v>0.54857556393253026</v>
      </c>
      <c r="G91" s="4">
        <f>STDEV(G69:G78)</f>
        <v>15.178801006667156</v>
      </c>
      <c r="H91" s="4">
        <f>STDEV(H69:H78)</f>
        <v>0.22824966052834977</v>
      </c>
      <c r="I91" s="4">
        <f>STDEV(I69:I78)</f>
        <v>11.606722190179257</v>
      </c>
      <c r="J91" s="4">
        <f>STDEV(J69:J78)</f>
        <v>0.29891242046074012</v>
      </c>
      <c r="K91" s="4">
        <f>STDEV(K69:K78)</f>
        <v>167.09943812659043</v>
      </c>
      <c r="L91" s="4">
        <f>STDEV(L69:L78)</f>
        <v>24.181317398171487</v>
      </c>
    </row>
    <row r="92" spans="1:37">
      <c r="B92" s="4" t="s">
        <v>25</v>
      </c>
      <c r="C92" s="4">
        <f>AVERAGE(C79:C86)</f>
        <v>606.91624999999999</v>
      </c>
      <c r="D92" s="4">
        <f>AVERAGE(D79:D86)</f>
        <v>66.879013872499996</v>
      </c>
      <c r="E92" s="4">
        <f>AVERAGE(E79:E86)</f>
        <v>18.579964702500003</v>
      </c>
      <c r="F92" s="4">
        <f>AVERAGE(F79:F86)</f>
        <v>2.3248471336250001</v>
      </c>
      <c r="G92" s="4">
        <f>AVERAGE(G79:G86)</f>
        <v>26.662500000000001</v>
      </c>
      <c r="H92" s="4">
        <f>AVERAGE(H79:H86)</f>
        <v>3.8119868153750001</v>
      </c>
      <c r="I92" s="4">
        <f>AVERAGE(I79:I86)</f>
        <v>63.512499999999996</v>
      </c>
      <c r="J92" s="4">
        <f>AVERAGE(J79:J86)</f>
        <v>3.0618565074999999</v>
      </c>
      <c r="K92" s="4">
        <f>AVERAGE(K79:K86)</f>
        <v>912.5</v>
      </c>
      <c r="L92" s="4">
        <f>AVERAGE(L79:L86)</f>
        <v>205.5</v>
      </c>
    </row>
    <row r="93" spans="1:37">
      <c r="B93" s="4" t="s">
        <v>43</v>
      </c>
      <c r="C93" s="4">
        <f>STDEV(C79:C86)</f>
        <v>37.688081836304704</v>
      </c>
      <c r="D93" s="4">
        <f>STDEV(D79:D86)</f>
        <v>1.4429936451883256</v>
      </c>
      <c r="E93" s="4">
        <f>STDEV(E79:E86)</f>
        <v>1.7581445601954084</v>
      </c>
      <c r="F93" s="4">
        <f>STDEV(F79:F86)</f>
        <v>0.39176676481351785</v>
      </c>
      <c r="G93" s="4">
        <f>STDEV(G79:G86)</f>
        <v>11.630739750456847</v>
      </c>
      <c r="H93" s="4">
        <f>STDEV(H79:H86)</f>
        <v>0.35238784226875869</v>
      </c>
      <c r="I93" s="4">
        <f>STDEV(I79:I86)</f>
        <v>17.026235008698457</v>
      </c>
      <c r="J93" s="4">
        <f>STDEV(J79:J86)</f>
        <v>0.44964715925369531</v>
      </c>
      <c r="K93" s="4">
        <f>STDEV(K79:K86)</f>
        <v>258.94014752448101</v>
      </c>
      <c r="L93" s="4">
        <f>STDEV(L79:L86)</f>
        <v>47.083512431180651</v>
      </c>
    </row>
  </sheetData>
  <mergeCells count="2">
    <mergeCell ref="T59:T68"/>
    <mergeCell ref="T73:T82"/>
  </mergeCells>
  <conditionalFormatting sqref="Q59:S68">
    <cfRule type="cellIs" dxfId="8" priority="1" operator="lessThan">
      <formula>0.05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E2" sqref="E2"/>
    </sheetView>
  </sheetViews>
  <sheetFormatPr baseColWidth="10" defaultColWidth="8.83203125" defaultRowHeight="14" x14ac:dyDescent="0"/>
  <sheetData>
    <row r="1" spans="1:1">
      <c r="A1" t="s">
        <v>12</v>
      </c>
    </row>
    <row r="3" spans="1:1">
      <c r="A3" t="s">
        <v>13</v>
      </c>
    </row>
    <row r="4" spans="1:1">
      <c r="A4" t="s">
        <v>14</v>
      </c>
    </row>
    <row r="5" spans="1:1">
      <c r="A5" t="s">
        <v>15</v>
      </c>
    </row>
    <row r="6" spans="1:1">
      <c r="A6" t="s">
        <v>16</v>
      </c>
    </row>
    <row r="7" spans="1:1">
      <c r="A7" t="s">
        <v>17</v>
      </c>
    </row>
    <row r="8" spans="1:1">
      <c r="A8" t="s">
        <v>18</v>
      </c>
    </row>
    <row r="10" spans="1:1">
      <c r="A10" t="s">
        <v>19</v>
      </c>
    </row>
    <row r="11" spans="1:1">
      <c r="A11" t="s">
        <v>20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tabSelected="1" topLeftCell="N1" workbookViewId="0">
      <selection activeCell="T30" sqref="T30"/>
    </sheetView>
  </sheetViews>
  <sheetFormatPr baseColWidth="10" defaultRowHeight="14" x14ac:dyDescent="0"/>
  <cols>
    <col min="16" max="16" width="30.6640625" customWidth="1"/>
  </cols>
  <sheetData>
    <row r="1" spans="1:28" s="4" customFormat="1">
      <c r="A1" s="1" t="s">
        <v>0</v>
      </c>
      <c r="B1" s="2" t="s">
        <v>3</v>
      </c>
      <c r="C1" s="3" t="s">
        <v>9</v>
      </c>
      <c r="D1" s="1" t="s">
        <v>1</v>
      </c>
      <c r="E1" s="2" t="s">
        <v>2</v>
      </c>
      <c r="F1" s="3" t="s">
        <v>4</v>
      </c>
      <c r="G1" s="1" t="s">
        <v>7</v>
      </c>
      <c r="H1" s="3" t="s">
        <v>5</v>
      </c>
      <c r="I1" s="1" t="s">
        <v>8</v>
      </c>
      <c r="J1" s="3" t="s">
        <v>6</v>
      </c>
      <c r="K1" s="1" t="s">
        <v>10</v>
      </c>
      <c r="L1" s="2" t="s">
        <v>11</v>
      </c>
      <c r="W1" s="4" t="s">
        <v>30</v>
      </c>
      <c r="Z1" s="10" t="s">
        <v>31</v>
      </c>
      <c r="AA1" s="11"/>
      <c r="AB1" s="12"/>
    </row>
    <row r="2" spans="1:28" s="4" customFormat="1">
      <c r="A2" s="4">
        <v>1</v>
      </c>
      <c r="B2" s="5">
        <v>8</v>
      </c>
      <c r="C2" s="6">
        <v>540.78</v>
      </c>
      <c r="D2" s="7">
        <v>395.03</v>
      </c>
      <c r="E2" s="8">
        <v>53.18</v>
      </c>
      <c r="F2" s="6">
        <v>2430</v>
      </c>
      <c r="G2" s="7">
        <v>82.2</v>
      </c>
      <c r="H2" s="6">
        <v>1968.5</v>
      </c>
      <c r="I2" s="7">
        <v>49.2</v>
      </c>
      <c r="J2" s="6">
        <v>1545</v>
      </c>
      <c r="K2" s="7">
        <v>1195</v>
      </c>
      <c r="L2" s="8">
        <v>173.5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s="4" t="s">
        <v>27</v>
      </c>
      <c r="X2" s="4" t="s">
        <v>28</v>
      </c>
      <c r="Y2" s="4" t="s">
        <v>29</v>
      </c>
      <c r="Z2" s="5" t="s">
        <v>27</v>
      </c>
      <c r="AA2" s="13" t="s">
        <v>28</v>
      </c>
      <c r="AB2" s="14" t="s">
        <v>29</v>
      </c>
    </row>
    <row r="3" spans="1:28" s="4" customFormat="1">
      <c r="A3" s="4">
        <v>2</v>
      </c>
      <c r="B3" s="5">
        <v>8</v>
      </c>
      <c r="C3" s="6">
        <v>482.8</v>
      </c>
      <c r="D3" s="7">
        <v>359.38</v>
      </c>
      <c r="E3" s="8">
        <v>50.744999999999997</v>
      </c>
      <c r="F3" s="6">
        <v>2440.6999999999998</v>
      </c>
      <c r="G3" s="7">
        <v>45.4</v>
      </c>
      <c r="H3" s="6">
        <v>1982</v>
      </c>
      <c r="I3" s="7"/>
      <c r="J3" s="6">
        <v>1348</v>
      </c>
      <c r="K3" s="7">
        <v>1060</v>
      </c>
      <c r="L3" s="8">
        <v>162.5</v>
      </c>
      <c r="O3" s="4">
        <v>1</v>
      </c>
      <c r="P3" s="3" t="s">
        <v>9</v>
      </c>
      <c r="Q3" s="4">
        <v>518.72100000000012</v>
      </c>
      <c r="R3" s="4">
        <v>52.821502450338457</v>
      </c>
      <c r="S3" s="4">
        <v>555.50200000000007</v>
      </c>
      <c r="T3" s="4">
        <v>36.19770919700737</v>
      </c>
      <c r="U3" s="4">
        <v>606.91624999999999</v>
      </c>
      <c r="V3" s="4">
        <v>37.688081836304704</v>
      </c>
      <c r="W3" s="4">
        <f>IF(S3&gt;Q3,1,-1)</f>
        <v>1</v>
      </c>
      <c r="X3" s="4">
        <f>IF(U3&gt;Q3,1,-1)</f>
        <v>1</v>
      </c>
      <c r="Y3" s="4">
        <f>IF(U3&gt;S3,1,-1)</f>
        <v>1</v>
      </c>
      <c r="Z3" s="31"/>
      <c r="AA3" s="31">
        <v>1</v>
      </c>
      <c r="AB3" s="31">
        <v>1</v>
      </c>
    </row>
    <row r="4" spans="1:28" s="4" customFormat="1">
      <c r="A4" s="4">
        <v>3</v>
      </c>
      <c r="B4" s="5">
        <v>8</v>
      </c>
      <c r="C4" s="6">
        <v>558.47</v>
      </c>
      <c r="D4" s="7">
        <v>404.12</v>
      </c>
      <c r="E4" s="8">
        <v>74.08</v>
      </c>
      <c r="F4" s="6">
        <v>2566.5</v>
      </c>
      <c r="G4" s="7">
        <v>83.8</v>
      </c>
      <c r="H4" s="6">
        <v>2085.5</v>
      </c>
      <c r="I4" s="7">
        <v>77.400000000000006</v>
      </c>
      <c r="J4" s="6">
        <v>1390</v>
      </c>
      <c r="K4" s="7">
        <v>835</v>
      </c>
      <c r="L4" s="8">
        <v>147.5</v>
      </c>
      <c r="O4" s="4">
        <v>2</v>
      </c>
      <c r="P4" s="1" t="s">
        <v>1</v>
      </c>
      <c r="Q4" s="4">
        <v>72.752645482000005</v>
      </c>
      <c r="R4" s="4">
        <v>2.1231943906041613</v>
      </c>
      <c r="S4" s="4">
        <v>71.211633219999982</v>
      </c>
      <c r="T4" s="4">
        <v>2.339401809090774</v>
      </c>
      <c r="U4" s="4">
        <v>66.879013872499996</v>
      </c>
      <c r="V4" s="4">
        <v>1.4429936451883256</v>
      </c>
      <c r="W4" s="4">
        <f t="shared" ref="W4:W12" si="0">IF(S4&gt;Q4,1,-1)</f>
        <v>-1</v>
      </c>
      <c r="X4" s="4">
        <f t="shared" ref="X4:X12" si="1">IF(U4&gt;Q4,1,-1)</f>
        <v>-1</v>
      </c>
      <c r="Y4" s="4">
        <f t="shared" ref="Y4:Y12" si="2">IF(U4&gt;S4,1,-1)</f>
        <v>-1</v>
      </c>
      <c r="Z4" s="31"/>
      <c r="AA4" s="31">
        <f t="shared" ref="AA4" si="3">IF(X4&gt;T4,1,-1)</f>
        <v>-1</v>
      </c>
      <c r="AB4" s="31">
        <f t="shared" ref="AB4" si="4">IF(X4&gt;V4,1,-1)</f>
        <v>-1</v>
      </c>
    </row>
    <row r="5" spans="1:28" s="4" customFormat="1">
      <c r="A5" s="4">
        <v>4</v>
      </c>
      <c r="B5" s="5">
        <v>8</v>
      </c>
      <c r="C5" s="6">
        <v>430.45</v>
      </c>
      <c r="D5" s="7">
        <v>307.68</v>
      </c>
      <c r="E5" s="8">
        <v>57.12</v>
      </c>
      <c r="F5" s="6">
        <v>2553</v>
      </c>
      <c r="G5" s="7">
        <v>60.3</v>
      </c>
      <c r="H5" s="6">
        <v>2156.5</v>
      </c>
      <c r="I5" s="7">
        <v>63.9</v>
      </c>
      <c r="J5" s="6">
        <v>1506</v>
      </c>
      <c r="K5" s="7">
        <v>885</v>
      </c>
      <c r="L5" s="8">
        <v>130.5</v>
      </c>
      <c r="O5" s="4">
        <v>3</v>
      </c>
      <c r="P5" s="2" t="s">
        <v>2</v>
      </c>
      <c r="Q5" s="4">
        <v>12.537848138000001</v>
      </c>
      <c r="R5" s="4">
        <v>2.4318642519097544</v>
      </c>
      <c r="S5" s="4">
        <v>13.324486006600001</v>
      </c>
      <c r="T5" s="4">
        <v>2.4197617551265891</v>
      </c>
      <c r="U5" s="4">
        <v>18.579964702500003</v>
      </c>
      <c r="V5" s="4">
        <v>1.7581445601954084</v>
      </c>
      <c r="W5" s="4">
        <f t="shared" si="0"/>
        <v>1</v>
      </c>
      <c r="X5" s="4">
        <f t="shared" si="1"/>
        <v>1</v>
      </c>
      <c r="Y5" s="4">
        <f t="shared" si="2"/>
        <v>1</v>
      </c>
      <c r="Z5" s="31"/>
      <c r="AA5" s="31">
        <v>1</v>
      </c>
      <c r="AB5" s="31">
        <v>1</v>
      </c>
    </row>
    <row r="6" spans="1:28" s="4" customFormat="1">
      <c r="A6" s="4">
        <v>5</v>
      </c>
      <c r="B6" s="5">
        <v>8</v>
      </c>
      <c r="C6" s="6">
        <v>526.76</v>
      </c>
      <c r="D6" s="7">
        <v>382.05</v>
      </c>
      <c r="E6" s="8">
        <v>67.760000000000005</v>
      </c>
      <c r="F6" s="6">
        <v>2227</v>
      </c>
      <c r="G6" s="7">
        <v>78.900000000000006</v>
      </c>
      <c r="H6" s="6">
        <v>1801</v>
      </c>
      <c r="I6" s="7">
        <v>75.5</v>
      </c>
      <c r="J6" s="6">
        <v>1222</v>
      </c>
      <c r="K6" s="7">
        <v>805</v>
      </c>
      <c r="L6" s="8">
        <v>156.5</v>
      </c>
      <c r="O6" s="4">
        <v>4</v>
      </c>
      <c r="P6" s="3" t="s">
        <v>4</v>
      </c>
      <c r="Q6" s="4">
        <v>4.8362772412000004</v>
      </c>
      <c r="R6" s="4">
        <v>0.76085404203690921</v>
      </c>
      <c r="S6" s="4">
        <v>3.9160407782000002</v>
      </c>
      <c r="T6" s="4">
        <v>0.54857556393253026</v>
      </c>
      <c r="U6" s="4">
        <v>2.3248471336250001</v>
      </c>
      <c r="V6" s="4">
        <v>0.39176676481351785</v>
      </c>
      <c r="W6" s="4">
        <f t="shared" si="0"/>
        <v>-1</v>
      </c>
      <c r="X6" s="4">
        <f t="shared" si="1"/>
        <v>-1</v>
      </c>
      <c r="Y6" s="4">
        <f t="shared" si="2"/>
        <v>-1</v>
      </c>
      <c r="Z6" s="31">
        <v>-1</v>
      </c>
      <c r="AA6" s="31">
        <v>-1</v>
      </c>
      <c r="AB6" s="31">
        <v>-1</v>
      </c>
    </row>
    <row r="7" spans="1:28" s="4" customFormat="1">
      <c r="A7" s="4">
        <v>6</v>
      </c>
      <c r="B7" s="5">
        <v>8</v>
      </c>
      <c r="C7" s="6">
        <v>595.61</v>
      </c>
      <c r="D7" s="7">
        <v>440.03</v>
      </c>
      <c r="E7" s="8">
        <v>83.67</v>
      </c>
      <c r="F7" s="6">
        <v>2253</v>
      </c>
      <c r="G7" s="7">
        <v>56.8</v>
      </c>
      <c r="H7" s="6">
        <v>1915.5</v>
      </c>
      <c r="I7" s="7">
        <v>64.3</v>
      </c>
      <c r="J7" s="6">
        <v>1186</v>
      </c>
      <c r="K7" s="7">
        <v>1300</v>
      </c>
      <c r="L7" s="8">
        <v>189</v>
      </c>
      <c r="O7" s="4">
        <v>5</v>
      </c>
      <c r="P7" s="1" t="s">
        <v>7</v>
      </c>
      <c r="Q7" s="4">
        <v>65.860000000000014</v>
      </c>
      <c r="R7" s="4">
        <v>14.866083695595195</v>
      </c>
      <c r="S7" s="4">
        <v>60.260000000000005</v>
      </c>
      <c r="T7" s="4">
        <v>15.178801006667156</v>
      </c>
      <c r="U7" s="4">
        <v>26.662500000000001</v>
      </c>
      <c r="V7" s="4">
        <v>11.630739750456847</v>
      </c>
      <c r="W7" s="4">
        <f t="shared" si="0"/>
        <v>-1</v>
      </c>
      <c r="X7" s="4">
        <f t="shared" si="1"/>
        <v>-1</v>
      </c>
      <c r="Y7" s="4">
        <f t="shared" si="2"/>
        <v>-1</v>
      </c>
      <c r="Z7" s="31"/>
      <c r="AA7" s="31">
        <v>-1</v>
      </c>
      <c r="AB7" s="31">
        <v>-1</v>
      </c>
    </row>
    <row r="8" spans="1:28" s="4" customFormat="1">
      <c r="A8" s="4">
        <v>7</v>
      </c>
      <c r="B8" s="5">
        <v>8</v>
      </c>
      <c r="C8" s="6">
        <v>483.57</v>
      </c>
      <c r="D8" s="7">
        <v>369.09</v>
      </c>
      <c r="E8" s="8">
        <v>47.75</v>
      </c>
      <c r="F8" s="6">
        <v>2689</v>
      </c>
      <c r="G8" s="7">
        <v>81.5</v>
      </c>
      <c r="H8" s="6">
        <v>2138.5</v>
      </c>
      <c r="I8" s="7">
        <v>70.2</v>
      </c>
      <c r="J8" s="6">
        <v>1431</v>
      </c>
      <c r="K8" s="7">
        <v>1175</v>
      </c>
      <c r="L8" s="8">
        <v>206</v>
      </c>
      <c r="O8" s="4">
        <v>6</v>
      </c>
      <c r="P8" s="3" t="s">
        <v>5</v>
      </c>
      <c r="Q8" s="4">
        <v>3.8784621995000004</v>
      </c>
      <c r="R8" s="4">
        <v>0.67188261173548425</v>
      </c>
      <c r="S8" s="4">
        <v>3.9233613742999998</v>
      </c>
      <c r="T8" s="4">
        <v>0.22824966052834977</v>
      </c>
      <c r="U8" s="4">
        <v>3.8119868153750001</v>
      </c>
      <c r="V8" s="4">
        <v>0.35238784226875869</v>
      </c>
      <c r="W8" s="4">
        <f t="shared" si="0"/>
        <v>1</v>
      </c>
      <c r="X8" s="4">
        <f t="shared" si="1"/>
        <v>-1</v>
      </c>
      <c r="Y8" s="4">
        <f t="shared" si="2"/>
        <v>-1</v>
      </c>
      <c r="Z8" s="31"/>
      <c r="AA8" s="31"/>
      <c r="AB8" s="31"/>
    </row>
    <row r="9" spans="1:28" s="4" customFormat="1">
      <c r="A9" s="4">
        <v>8</v>
      </c>
      <c r="B9" s="5">
        <v>8</v>
      </c>
      <c r="C9" s="6">
        <v>579.74</v>
      </c>
      <c r="D9" s="7">
        <v>398.95</v>
      </c>
      <c r="E9" s="8">
        <v>100.35</v>
      </c>
      <c r="F9" s="6">
        <v>2219.5</v>
      </c>
      <c r="G9" s="7">
        <v>54.8</v>
      </c>
      <c r="H9" s="6">
        <v>1617.5</v>
      </c>
      <c r="I9" s="7">
        <v>84.4</v>
      </c>
      <c r="J9" s="6">
        <v>1294</v>
      </c>
      <c r="K9" s="7">
        <v>1090</v>
      </c>
      <c r="L9" s="8">
        <v>212.5</v>
      </c>
      <c r="O9" s="4">
        <v>7</v>
      </c>
      <c r="P9" s="1" t="s">
        <v>8</v>
      </c>
      <c r="Q9" s="4">
        <v>69.322222222222223</v>
      </c>
      <c r="R9" s="4">
        <v>14.791617370809897</v>
      </c>
      <c r="S9" s="4">
        <v>70.960000000000008</v>
      </c>
      <c r="T9" s="4">
        <v>11.606722190179257</v>
      </c>
      <c r="U9" s="4">
        <v>63.512499999999996</v>
      </c>
      <c r="V9" s="4">
        <v>17.026235008698457</v>
      </c>
      <c r="W9" s="4">
        <f t="shared" si="0"/>
        <v>1</v>
      </c>
      <c r="X9" s="4">
        <f t="shared" si="1"/>
        <v>-1</v>
      </c>
      <c r="Y9" s="4">
        <f t="shared" si="2"/>
        <v>-1</v>
      </c>
      <c r="Z9" s="31"/>
      <c r="AA9" s="31"/>
      <c r="AB9" s="31"/>
    </row>
    <row r="10" spans="1:28" s="4" customFormat="1">
      <c r="A10" s="4">
        <v>9</v>
      </c>
      <c r="B10" s="5">
        <v>8</v>
      </c>
      <c r="C10" s="6">
        <v>464.06</v>
      </c>
      <c r="D10" s="7">
        <v>343.62</v>
      </c>
      <c r="E10" s="8">
        <v>47.19</v>
      </c>
      <c r="F10" s="6">
        <v>2470.5</v>
      </c>
      <c r="G10" s="7">
        <v>47.7</v>
      </c>
      <c r="H10" s="6">
        <v>1785</v>
      </c>
      <c r="I10" s="7">
        <v>47.6</v>
      </c>
      <c r="J10" s="6">
        <v>1471</v>
      </c>
      <c r="K10" s="7">
        <v>1070</v>
      </c>
      <c r="L10" s="8">
        <v>136</v>
      </c>
      <c r="O10" s="4">
        <v>8</v>
      </c>
      <c r="P10" s="3" t="s">
        <v>6</v>
      </c>
      <c r="Q10" s="4">
        <v>2.7105190566999999</v>
      </c>
      <c r="R10" s="4">
        <v>0.45674262373711705</v>
      </c>
      <c r="S10" s="4">
        <v>2.7433250726000002</v>
      </c>
      <c r="T10" s="4">
        <v>0.29891242046074012</v>
      </c>
      <c r="U10" s="4">
        <v>3.0618565074999999</v>
      </c>
      <c r="V10" s="4">
        <v>0.44964715925369531</v>
      </c>
      <c r="W10" s="4">
        <f t="shared" si="0"/>
        <v>1</v>
      </c>
      <c r="X10" s="4">
        <f t="shared" si="1"/>
        <v>1</v>
      </c>
      <c r="Y10" s="4">
        <f t="shared" si="2"/>
        <v>1</v>
      </c>
      <c r="Z10" s="31"/>
      <c r="AA10" s="31"/>
      <c r="AB10" s="31"/>
    </row>
    <row r="11" spans="1:28" s="4" customFormat="1">
      <c r="A11" s="4">
        <v>10</v>
      </c>
      <c r="B11" s="5">
        <v>8</v>
      </c>
      <c r="C11" s="6">
        <v>524.97</v>
      </c>
      <c r="D11" s="7">
        <v>370.66</v>
      </c>
      <c r="E11" s="8">
        <v>74.73</v>
      </c>
      <c r="F11" s="6">
        <v>2921</v>
      </c>
      <c r="G11" s="7">
        <v>67.2</v>
      </c>
      <c r="H11" s="6">
        <v>2415.5</v>
      </c>
      <c r="I11" s="7">
        <v>91.4</v>
      </c>
      <c r="J11" s="6">
        <v>1468</v>
      </c>
      <c r="K11" s="7">
        <v>1325</v>
      </c>
      <c r="L11" s="8">
        <v>176.5</v>
      </c>
      <c r="O11" s="4">
        <v>9</v>
      </c>
      <c r="P11" s="1" t="s">
        <v>10</v>
      </c>
      <c r="Q11" s="4">
        <v>1074</v>
      </c>
      <c r="R11" s="4">
        <v>183.96557649009594</v>
      </c>
      <c r="S11" s="4">
        <v>965</v>
      </c>
      <c r="T11" s="4">
        <v>167.09943812659043</v>
      </c>
      <c r="U11" s="4">
        <v>912.5</v>
      </c>
      <c r="V11" s="4">
        <v>258.94014752448101</v>
      </c>
      <c r="W11" s="4">
        <f t="shared" si="0"/>
        <v>-1</v>
      </c>
      <c r="X11" s="4">
        <f t="shared" si="1"/>
        <v>-1</v>
      </c>
      <c r="Y11" s="4">
        <f t="shared" si="2"/>
        <v>-1</v>
      </c>
      <c r="Z11" s="31"/>
      <c r="AA11" s="31">
        <v>-1</v>
      </c>
      <c r="AB11" s="31"/>
    </row>
    <row r="12" spans="1:28" s="4" customFormat="1">
      <c r="A12" s="4">
        <v>11</v>
      </c>
      <c r="B12" s="5">
        <v>18</v>
      </c>
      <c r="C12" s="6">
        <v>528.02</v>
      </c>
      <c r="D12" s="7">
        <v>362.16</v>
      </c>
      <c r="E12" s="8">
        <v>82.79</v>
      </c>
      <c r="F12" s="6">
        <v>1837</v>
      </c>
      <c r="G12" s="7">
        <v>57.3</v>
      </c>
      <c r="H12" s="6">
        <v>2182</v>
      </c>
      <c r="I12" s="7">
        <v>59.3</v>
      </c>
      <c r="J12" s="6">
        <v>1502</v>
      </c>
      <c r="K12" s="7">
        <v>745</v>
      </c>
      <c r="L12" s="8">
        <v>188.5</v>
      </c>
      <c r="O12" s="4">
        <v>10</v>
      </c>
      <c r="P12" s="2" t="s">
        <v>11</v>
      </c>
      <c r="Q12" s="4">
        <v>169.05</v>
      </c>
      <c r="R12" s="4">
        <v>27.828292956789252</v>
      </c>
      <c r="S12" s="4">
        <v>170.75</v>
      </c>
      <c r="T12" s="4">
        <v>24.181317398171487</v>
      </c>
      <c r="U12" s="4">
        <v>205.5</v>
      </c>
      <c r="V12" s="4">
        <v>47.083512431180651</v>
      </c>
      <c r="W12" s="4">
        <f t="shared" si="0"/>
        <v>1</v>
      </c>
      <c r="X12" s="4">
        <f t="shared" si="1"/>
        <v>1</v>
      </c>
      <c r="Y12" s="4">
        <f t="shared" si="2"/>
        <v>1</v>
      </c>
      <c r="Z12" s="31"/>
      <c r="AA12" s="31"/>
      <c r="AB12" s="31"/>
    </row>
    <row r="13" spans="1:28" s="4" customFormat="1">
      <c r="A13" s="4">
        <v>12</v>
      </c>
      <c r="B13" s="5">
        <v>18</v>
      </c>
      <c r="C13" s="6">
        <v>545.37</v>
      </c>
      <c r="D13" s="7">
        <v>402.565</v>
      </c>
      <c r="E13" s="8">
        <v>56.56</v>
      </c>
      <c r="F13" s="6">
        <v>2377</v>
      </c>
      <c r="G13" s="7">
        <v>57.2</v>
      </c>
      <c r="H13" s="6">
        <v>2357.5</v>
      </c>
      <c r="I13" s="7">
        <v>57.9</v>
      </c>
      <c r="J13" s="6">
        <v>1393</v>
      </c>
      <c r="K13" s="7">
        <v>870</v>
      </c>
      <c r="L13" s="8">
        <v>214.5</v>
      </c>
    </row>
    <row r="14" spans="1:28" s="4" customFormat="1">
      <c r="A14" s="4">
        <v>13</v>
      </c>
      <c r="B14" s="5">
        <v>18</v>
      </c>
      <c r="C14" s="6">
        <v>502.79</v>
      </c>
      <c r="D14" s="7">
        <v>380.2</v>
      </c>
      <c r="E14" s="8">
        <v>44.55</v>
      </c>
      <c r="F14" s="6">
        <v>2005.5</v>
      </c>
      <c r="G14" s="7">
        <v>57.7</v>
      </c>
      <c r="H14" s="6">
        <v>1912</v>
      </c>
      <c r="I14" s="7">
        <v>80.900000000000006</v>
      </c>
      <c r="J14" s="6">
        <v>1378</v>
      </c>
      <c r="K14" s="7">
        <v>990</v>
      </c>
      <c r="L14" s="8">
        <v>150.5</v>
      </c>
    </row>
    <row r="15" spans="1:28" s="4" customFormat="1">
      <c r="A15" s="4">
        <v>14</v>
      </c>
      <c r="B15" s="5">
        <v>18</v>
      </c>
      <c r="C15" s="6">
        <v>589.4</v>
      </c>
      <c r="D15" s="7">
        <v>428.06</v>
      </c>
      <c r="E15" s="8">
        <v>76.94</v>
      </c>
      <c r="F15" s="6">
        <v>1731.5</v>
      </c>
      <c r="G15" s="7">
        <v>57.9</v>
      </c>
      <c r="H15" s="6">
        <v>2276.5</v>
      </c>
      <c r="I15" s="7">
        <v>64</v>
      </c>
      <c r="J15" s="6">
        <v>1405</v>
      </c>
      <c r="K15" s="7">
        <v>980</v>
      </c>
      <c r="L15" s="8">
        <v>141.5</v>
      </c>
      <c r="Q15" s="25" t="s">
        <v>27</v>
      </c>
      <c r="R15" s="4" t="s">
        <v>28</v>
      </c>
      <c r="S15" s="4" t="s">
        <v>29</v>
      </c>
    </row>
    <row r="16" spans="1:28" s="4" customFormat="1">
      <c r="A16" s="4">
        <v>15</v>
      </c>
      <c r="B16" s="5">
        <v>18</v>
      </c>
      <c r="C16" s="6">
        <v>601.95000000000005</v>
      </c>
      <c r="D16" s="7">
        <v>412.06</v>
      </c>
      <c r="E16" s="8">
        <v>95.74</v>
      </c>
      <c r="F16" s="6">
        <v>2377</v>
      </c>
      <c r="G16" s="7">
        <v>72.8</v>
      </c>
      <c r="H16" s="6">
        <v>2236</v>
      </c>
      <c r="I16" s="7">
        <v>94.3</v>
      </c>
      <c r="J16" s="6">
        <v>1701</v>
      </c>
      <c r="K16" s="7">
        <v>1125</v>
      </c>
      <c r="L16" s="8">
        <v>151.5</v>
      </c>
      <c r="P16" s="21" t="s">
        <v>9</v>
      </c>
      <c r="Q16" s="4">
        <v>0.121224503012917</v>
      </c>
      <c r="R16" s="4">
        <v>2.0567667626491199E-3</v>
      </c>
      <c r="S16" s="4">
        <v>3.4279446044151902E-2</v>
      </c>
      <c r="T16" s="26" t="s">
        <v>44</v>
      </c>
    </row>
    <row r="17" spans="1:20" s="4" customFormat="1" ht="14" customHeight="1">
      <c r="A17" s="4">
        <v>16</v>
      </c>
      <c r="B17" s="5">
        <v>18</v>
      </c>
      <c r="C17" s="6">
        <v>569.75</v>
      </c>
      <c r="D17" s="7">
        <v>398.17</v>
      </c>
      <c r="E17" s="8">
        <v>82.62</v>
      </c>
      <c r="F17" s="6">
        <v>2183.5</v>
      </c>
      <c r="G17" s="7">
        <v>80.099999999999994</v>
      </c>
      <c r="H17" s="6">
        <v>1999.5</v>
      </c>
      <c r="I17" s="7">
        <v>79.599999999999994</v>
      </c>
      <c r="J17" s="6">
        <v>1444</v>
      </c>
      <c r="K17" s="7">
        <v>920</v>
      </c>
      <c r="L17" s="8">
        <v>186</v>
      </c>
      <c r="P17" s="19" t="s">
        <v>35</v>
      </c>
      <c r="Q17" s="4">
        <v>0.121224503012917</v>
      </c>
      <c r="R17" s="30">
        <v>4.5705999999999999E-5</v>
      </c>
      <c r="S17" s="4">
        <v>1.8282371223547701E-4</v>
      </c>
      <c r="T17" s="26"/>
    </row>
    <row r="18" spans="1:20" s="4" customFormat="1">
      <c r="A18" s="4">
        <v>17</v>
      </c>
      <c r="B18" s="5">
        <v>18</v>
      </c>
      <c r="C18" s="6">
        <v>510.01</v>
      </c>
      <c r="D18" s="7">
        <v>356.23</v>
      </c>
      <c r="E18" s="8">
        <v>77.31</v>
      </c>
      <c r="F18" s="6">
        <v>2321.5</v>
      </c>
      <c r="G18" s="7">
        <v>79.900000000000006</v>
      </c>
      <c r="H18" s="6">
        <v>2004.5</v>
      </c>
      <c r="I18" s="7">
        <v>75.7</v>
      </c>
      <c r="J18" s="6">
        <v>1378</v>
      </c>
      <c r="K18" s="7">
        <v>1095</v>
      </c>
      <c r="L18" s="8">
        <v>190.5</v>
      </c>
      <c r="P18" s="20" t="s">
        <v>36</v>
      </c>
      <c r="Q18" s="4">
        <v>0.42735531389780801</v>
      </c>
      <c r="R18" s="30">
        <v>1.8281999999999999E-4</v>
      </c>
      <c r="S18" s="4">
        <v>1.8282371223547701E-4</v>
      </c>
      <c r="T18" s="26"/>
    </row>
    <row r="19" spans="1:20" s="4" customFormat="1">
      <c r="A19" s="4">
        <v>18</v>
      </c>
      <c r="B19" s="5">
        <v>18</v>
      </c>
      <c r="C19" s="6">
        <v>579.1</v>
      </c>
      <c r="D19" s="7">
        <v>403.64</v>
      </c>
      <c r="E19" s="8">
        <v>89.16</v>
      </c>
      <c r="F19" s="6">
        <v>2666.5</v>
      </c>
      <c r="G19" s="7">
        <v>35.299999999999997</v>
      </c>
      <c r="H19" s="6">
        <v>2326</v>
      </c>
      <c r="I19" s="7">
        <v>61.1</v>
      </c>
      <c r="J19" s="6">
        <v>2017</v>
      </c>
      <c r="K19" s="7">
        <v>1265</v>
      </c>
      <c r="L19" s="8">
        <v>159.5</v>
      </c>
      <c r="P19" s="21" t="s">
        <v>34</v>
      </c>
      <c r="Q19" s="4">
        <v>2.5748080821108101E-2</v>
      </c>
      <c r="R19" s="30">
        <v>4.5705999999999999E-5</v>
      </c>
      <c r="S19" s="30">
        <v>9.1414200000000003E-5</v>
      </c>
      <c r="T19" s="26"/>
    </row>
    <row r="20" spans="1:20" s="4" customFormat="1">
      <c r="A20" s="4">
        <v>19</v>
      </c>
      <c r="B20" s="5">
        <v>18</v>
      </c>
      <c r="C20" s="6">
        <v>594.85</v>
      </c>
      <c r="D20" s="7">
        <v>427.28</v>
      </c>
      <c r="E20" s="8">
        <v>72.849999999999994</v>
      </c>
      <c r="F20" s="6">
        <v>2485.5</v>
      </c>
      <c r="G20" s="7">
        <v>65.5</v>
      </c>
      <c r="H20" s="6">
        <v>2304</v>
      </c>
      <c r="I20" s="7">
        <v>70.2</v>
      </c>
      <c r="J20" s="6">
        <v>1533</v>
      </c>
      <c r="K20" s="7">
        <v>935</v>
      </c>
      <c r="L20" s="8">
        <v>178.5</v>
      </c>
      <c r="P20" s="19" t="s">
        <v>7</v>
      </c>
      <c r="Q20" s="4">
        <v>0.52052288327577301</v>
      </c>
      <c r="R20" s="30">
        <v>4.5705999999999999E-5</v>
      </c>
      <c r="S20" s="4">
        <v>3.1994149641208501E-4</v>
      </c>
      <c r="T20" s="26"/>
    </row>
    <row r="21" spans="1:20" s="4" customFormat="1">
      <c r="A21" s="4">
        <v>20</v>
      </c>
      <c r="B21" s="5">
        <v>18</v>
      </c>
      <c r="C21" s="6">
        <v>533.78</v>
      </c>
      <c r="D21" s="7">
        <v>382.99</v>
      </c>
      <c r="E21" s="8">
        <v>64.44</v>
      </c>
      <c r="F21" s="6">
        <v>1751</v>
      </c>
      <c r="G21" s="7">
        <v>38.9</v>
      </c>
      <c r="H21" s="6">
        <v>2172</v>
      </c>
      <c r="I21" s="7">
        <v>66.599999999999994</v>
      </c>
      <c r="J21" s="6">
        <v>1488</v>
      </c>
      <c r="K21" s="7">
        <v>725</v>
      </c>
      <c r="L21" s="8">
        <v>146.5</v>
      </c>
      <c r="P21" s="21" t="s">
        <v>33</v>
      </c>
      <c r="Q21" s="4">
        <v>0.67758495795247597</v>
      </c>
      <c r="R21" s="4">
        <v>0.89675030851501503</v>
      </c>
      <c r="S21" s="4">
        <v>0.40824534942182</v>
      </c>
      <c r="T21" s="26"/>
    </row>
    <row r="22" spans="1:20" s="4" customFormat="1">
      <c r="A22" s="4">
        <v>21</v>
      </c>
      <c r="B22" s="5">
        <v>24</v>
      </c>
      <c r="C22" s="6">
        <v>646.91999999999996</v>
      </c>
      <c r="D22" s="7">
        <v>437.065</v>
      </c>
      <c r="E22" s="8">
        <v>118.5</v>
      </c>
      <c r="F22" s="6">
        <v>1397.5</v>
      </c>
      <c r="G22" s="7">
        <v>33.799999999999997</v>
      </c>
      <c r="H22" s="6">
        <v>2300.5</v>
      </c>
      <c r="I22" s="7">
        <v>72.8</v>
      </c>
      <c r="J22" s="6">
        <v>1924</v>
      </c>
      <c r="K22" s="7">
        <v>870</v>
      </c>
      <c r="L22" s="8">
        <v>163</v>
      </c>
      <c r="P22" s="19" t="s">
        <v>8</v>
      </c>
      <c r="Q22" s="4">
        <v>0.92132325878455901</v>
      </c>
      <c r="R22" s="4">
        <v>0.43924310983134501</v>
      </c>
      <c r="S22" s="4">
        <v>0.35993418346359501</v>
      </c>
      <c r="T22" s="26"/>
    </row>
    <row r="23" spans="1:20" s="4" customFormat="1">
      <c r="A23" s="4">
        <v>22</v>
      </c>
      <c r="B23" s="5">
        <v>24</v>
      </c>
      <c r="C23" s="6">
        <v>576.76</v>
      </c>
      <c r="D23" s="7">
        <v>379.27499999999998</v>
      </c>
      <c r="E23" s="8">
        <v>112.815</v>
      </c>
      <c r="F23" s="6">
        <v>1024</v>
      </c>
      <c r="G23" s="7">
        <v>12.6</v>
      </c>
      <c r="H23" s="6">
        <v>2012.5</v>
      </c>
      <c r="I23" s="7">
        <v>47.6</v>
      </c>
      <c r="J23" s="6">
        <v>1475</v>
      </c>
      <c r="K23" s="7">
        <v>775</v>
      </c>
      <c r="L23" s="8">
        <v>132</v>
      </c>
      <c r="P23" s="21" t="s">
        <v>32</v>
      </c>
      <c r="Q23" s="4">
        <v>0.90972188914555496</v>
      </c>
      <c r="R23" s="4">
        <v>0.23698523698523699</v>
      </c>
      <c r="S23" s="4">
        <v>0.121989121989122</v>
      </c>
      <c r="T23" s="26"/>
    </row>
    <row r="24" spans="1:20" s="4" customFormat="1">
      <c r="A24" s="4">
        <v>23</v>
      </c>
      <c r="B24" s="5">
        <v>24</v>
      </c>
      <c r="C24" s="6">
        <v>583.16</v>
      </c>
      <c r="D24" s="7">
        <v>401.09</v>
      </c>
      <c r="E24" s="8">
        <v>90.6</v>
      </c>
      <c r="F24" s="6">
        <v>1227</v>
      </c>
      <c r="G24" s="7">
        <v>38.5</v>
      </c>
      <c r="H24" s="6">
        <v>2348</v>
      </c>
      <c r="I24" s="7">
        <v>91.5</v>
      </c>
      <c r="J24" s="6">
        <v>1624</v>
      </c>
      <c r="K24" s="7">
        <v>780</v>
      </c>
      <c r="L24" s="8">
        <v>277</v>
      </c>
      <c r="P24" s="19" t="s">
        <v>10</v>
      </c>
      <c r="Q24" s="4">
        <v>0.24132159301718001</v>
      </c>
      <c r="R24" s="4">
        <v>2.26244343891403E-3</v>
      </c>
      <c r="S24" s="4">
        <v>9.1834635952283E-2</v>
      </c>
      <c r="T24" s="26"/>
    </row>
    <row r="25" spans="1:20" s="4" customFormat="1">
      <c r="A25" s="4">
        <v>24</v>
      </c>
      <c r="B25" s="5">
        <v>24</v>
      </c>
      <c r="C25" s="6">
        <v>651.32000000000005</v>
      </c>
      <c r="D25" s="7">
        <v>417.53</v>
      </c>
      <c r="E25" s="8">
        <v>139.69</v>
      </c>
      <c r="F25" s="6">
        <v>1618</v>
      </c>
      <c r="G25" s="7">
        <v>44.4</v>
      </c>
      <c r="H25" s="6">
        <v>2419</v>
      </c>
      <c r="I25" s="7">
        <v>71.8</v>
      </c>
      <c r="J25" s="6">
        <v>1769</v>
      </c>
      <c r="K25" s="7">
        <v>805</v>
      </c>
      <c r="L25" s="8">
        <v>253</v>
      </c>
      <c r="P25" s="20" t="s">
        <v>11</v>
      </c>
      <c r="Q25" s="4">
        <v>0.85010673913852597</v>
      </c>
      <c r="R25" s="4">
        <v>6.75990675990676E-2</v>
      </c>
      <c r="S25" s="4">
        <v>0.101101512866219</v>
      </c>
      <c r="T25" s="26"/>
    </row>
    <row r="26" spans="1:20" s="4" customFormat="1">
      <c r="A26" s="4">
        <v>25</v>
      </c>
      <c r="B26" s="5">
        <v>24</v>
      </c>
      <c r="C26" s="6">
        <v>632.16999999999996</v>
      </c>
      <c r="D26" s="7">
        <v>422.68</v>
      </c>
      <c r="E26" s="8">
        <v>117.68</v>
      </c>
      <c r="F26" s="6">
        <v>1553</v>
      </c>
      <c r="G26" s="7">
        <v>29.5</v>
      </c>
      <c r="H26" s="6">
        <v>2454.5</v>
      </c>
      <c r="I26" s="7">
        <v>68.599999999999994</v>
      </c>
      <c r="J26" s="6">
        <v>1709</v>
      </c>
      <c r="K26" s="7">
        <v>780</v>
      </c>
      <c r="L26" s="8">
        <v>180</v>
      </c>
    </row>
    <row r="27" spans="1:20" s="4" customFormat="1">
      <c r="A27" s="4">
        <v>26</v>
      </c>
      <c r="B27" s="5">
        <v>24</v>
      </c>
      <c r="C27" s="6">
        <v>559.75</v>
      </c>
      <c r="D27" s="7">
        <v>377.88</v>
      </c>
      <c r="E27" s="8">
        <v>104.77</v>
      </c>
      <c r="F27" s="6">
        <v>1507.5</v>
      </c>
      <c r="G27" s="7">
        <v>18.600000000000001</v>
      </c>
      <c r="H27" s="6">
        <v>2223.5</v>
      </c>
      <c r="I27" s="7">
        <v>36</v>
      </c>
      <c r="J27" s="6">
        <v>1992</v>
      </c>
      <c r="K27" s="7">
        <v>955</v>
      </c>
      <c r="L27" s="8">
        <v>209</v>
      </c>
    </row>
    <row r="28" spans="1:20" s="4" customFormat="1">
      <c r="A28" s="4">
        <v>27</v>
      </c>
      <c r="B28" s="5">
        <v>24</v>
      </c>
      <c r="C28" s="6">
        <v>634.23</v>
      </c>
      <c r="D28" s="7">
        <v>430.67</v>
      </c>
      <c r="E28" s="8">
        <v>108.01</v>
      </c>
      <c r="F28" s="6">
        <v>1251</v>
      </c>
      <c r="G28" s="7">
        <v>21</v>
      </c>
      <c r="H28" s="6">
        <v>2147.5</v>
      </c>
      <c r="I28" s="7">
        <v>63.7</v>
      </c>
      <c r="J28" s="6">
        <v>2302</v>
      </c>
      <c r="K28" s="9">
        <v>1535</v>
      </c>
      <c r="L28" s="8">
        <v>208</v>
      </c>
    </row>
    <row r="29" spans="1:20" s="4" customFormat="1">
      <c r="A29" s="4">
        <v>28</v>
      </c>
      <c r="B29" s="5">
        <v>24</v>
      </c>
      <c r="C29" s="6">
        <v>571.02</v>
      </c>
      <c r="D29" s="7">
        <v>380.03</v>
      </c>
      <c r="E29" s="8">
        <v>110.87</v>
      </c>
      <c r="F29" s="6">
        <v>1686</v>
      </c>
      <c r="G29" s="7">
        <v>14.9</v>
      </c>
      <c r="H29" s="6">
        <v>2552</v>
      </c>
      <c r="I29" s="7">
        <v>56.1</v>
      </c>
      <c r="J29" s="6">
        <v>2039</v>
      </c>
      <c r="K29" s="7">
        <v>800</v>
      </c>
      <c r="L29" s="8">
        <v>222</v>
      </c>
    </row>
    <row r="32" spans="1:20">
      <c r="B32" t="s">
        <v>21</v>
      </c>
      <c r="C32">
        <f>AVERAGE(C2:C11)</f>
        <v>518.72100000000012</v>
      </c>
      <c r="D32">
        <f t="shared" ref="D32:L32" si="5">AVERAGE(D2:D11)</f>
        <v>377.06099999999998</v>
      </c>
      <c r="E32">
        <f t="shared" si="5"/>
        <v>65.657499999999999</v>
      </c>
      <c r="F32">
        <f t="shared" si="5"/>
        <v>2477.02</v>
      </c>
      <c r="G32">
        <f t="shared" si="5"/>
        <v>65.860000000000014</v>
      </c>
      <c r="H32">
        <f t="shared" si="5"/>
        <v>1986.55</v>
      </c>
      <c r="I32">
        <f t="shared" si="5"/>
        <v>69.322222222222223</v>
      </c>
      <c r="J32">
        <f t="shared" si="5"/>
        <v>1386.1</v>
      </c>
      <c r="K32">
        <f t="shared" si="5"/>
        <v>1074</v>
      </c>
      <c r="L32">
        <f t="shared" si="5"/>
        <v>169.05</v>
      </c>
    </row>
    <row r="33" spans="2:12">
      <c r="B33" t="s">
        <v>22</v>
      </c>
      <c r="C33">
        <f>STDEV(C2:C11)</f>
        <v>52.821502450338457</v>
      </c>
      <c r="D33">
        <f t="shared" ref="D33:L33" si="6">STDEV(D2:D11)</f>
        <v>36.321617208856026</v>
      </c>
      <c r="E33">
        <f t="shared" si="6"/>
        <v>17.633225149321529</v>
      </c>
      <c r="F33">
        <f t="shared" si="6"/>
        <v>220.71032699999438</v>
      </c>
      <c r="G33">
        <f t="shared" si="6"/>
        <v>14.866083695595195</v>
      </c>
      <c r="H33">
        <f t="shared" si="6"/>
        <v>226.66782475194387</v>
      </c>
      <c r="I33">
        <f t="shared" si="6"/>
        <v>14.791617370809897</v>
      </c>
      <c r="J33">
        <f t="shared" si="6"/>
        <v>121.32367177650589</v>
      </c>
      <c r="K33">
        <f t="shared" si="6"/>
        <v>183.96557649009594</v>
      </c>
      <c r="L33">
        <f t="shared" si="6"/>
        <v>27.828292956789252</v>
      </c>
    </row>
    <row r="34" spans="2:12">
      <c r="B34" t="s">
        <v>23</v>
      </c>
      <c r="C34">
        <f>AVERAGE(C12:C21)</f>
        <v>555.50200000000007</v>
      </c>
      <c r="D34">
        <f t="shared" ref="D34:L34" si="7">AVERAGE(D12:D21)</f>
        <v>395.33549999999997</v>
      </c>
      <c r="E34">
        <f t="shared" si="7"/>
        <v>74.296000000000006</v>
      </c>
      <c r="F34">
        <f t="shared" si="7"/>
        <v>2173.6</v>
      </c>
      <c r="G34">
        <f t="shared" si="7"/>
        <v>60.260000000000005</v>
      </c>
      <c r="H34">
        <f t="shared" si="7"/>
        <v>2177</v>
      </c>
      <c r="I34">
        <f t="shared" si="7"/>
        <v>70.960000000000008</v>
      </c>
      <c r="J34">
        <f t="shared" si="7"/>
        <v>1523.9</v>
      </c>
      <c r="K34">
        <f t="shared" si="7"/>
        <v>965</v>
      </c>
      <c r="L34">
        <f t="shared" si="7"/>
        <v>170.75</v>
      </c>
    </row>
    <row r="35" spans="2:12">
      <c r="B35" t="s">
        <v>24</v>
      </c>
      <c r="C35">
        <f>STDEV(C12:C21)</f>
        <v>36.19770919700737</v>
      </c>
      <c r="D35">
        <f t="shared" ref="D35:L35" si="8">STDEV(D12:D21)</f>
        <v>24.746865845328092</v>
      </c>
      <c r="E35">
        <f t="shared" si="8"/>
        <v>15.408934781843618</v>
      </c>
      <c r="F35">
        <f t="shared" si="8"/>
        <v>326.6918187595831</v>
      </c>
      <c r="G35">
        <f t="shared" si="8"/>
        <v>15.178801006667156</v>
      </c>
      <c r="H35">
        <f t="shared" si="8"/>
        <v>154.85799947048264</v>
      </c>
      <c r="I35">
        <f t="shared" si="8"/>
        <v>11.606722190179257</v>
      </c>
      <c r="J35">
        <f t="shared" si="8"/>
        <v>199.05133341259778</v>
      </c>
      <c r="K35">
        <f t="shared" si="8"/>
        <v>167.09943812659043</v>
      </c>
      <c r="L35">
        <f t="shared" si="8"/>
        <v>24.181317398171487</v>
      </c>
    </row>
    <row r="36" spans="2:12">
      <c r="B36" t="s">
        <v>25</v>
      </c>
      <c r="C36">
        <f>AVERAGE(C23:C29)</f>
        <v>601.20142857142855</v>
      </c>
      <c r="D36">
        <f t="shared" ref="D36:L36" si="9">AVERAGE(D23:D29)</f>
        <v>401.30785714285713</v>
      </c>
      <c r="E36">
        <f t="shared" si="9"/>
        <v>112.06214285714286</v>
      </c>
      <c r="F36">
        <f t="shared" si="9"/>
        <v>1409.5</v>
      </c>
      <c r="G36">
        <f t="shared" si="9"/>
        <v>25.642857142857142</v>
      </c>
      <c r="H36">
        <f t="shared" si="9"/>
        <v>2308.1428571428573</v>
      </c>
      <c r="I36">
        <f t="shared" si="9"/>
        <v>62.18571428571429</v>
      </c>
      <c r="J36">
        <f t="shared" si="9"/>
        <v>1844.2857142857142</v>
      </c>
      <c r="K36">
        <f t="shared" si="9"/>
        <v>918.57142857142856</v>
      </c>
      <c r="L36">
        <f t="shared" si="9"/>
        <v>211.57142857142858</v>
      </c>
    </row>
    <row r="37" spans="2:12">
      <c r="B37" t="s">
        <v>26</v>
      </c>
      <c r="C37">
        <f>STDEV(C22:C29)</f>
        <v>37.688081836304704</v>
      </c>
      <c r="D37">
        <f t="shared" ref="D37:L37" si="10">STDEV(D22:D29)</f>
        <v>24.459644314666566</v>
      </c>
      <c r="E37">
        <f t="shared" si="10"/>
        <v>13.955699536518265</v>
      </c>
      <c r="F37">
        <f t="shared" si="10"/>
        <v>225.92207885526753</v>
      </c>
      <c r="G37">
        <f t="shared" si="10"/>
        <v>11.630739750456847</v>
      </c>
      <c r="H37">
        <f t="shared" si="10"/>
        <v>175.33273215314279</v>
      </c>
      <c r="I37">
        <f t="shared" si="10"/>
        <v>17.026235008698457</v>
      </c>
      <c r="J37">
        <f t="shared" si="10"/>
        <v>262.85887033593849</v>
      </c>
      <c r="K37">
        <f t="shared" si="10"/>
        <v>258.94014752448101</v>
      </c>
      <c r="L37">
        <f t="shared" si="10"/>
        <v>47.083512431180651</v>
      </c>
    </row>
  </sheetData>
  <mergeCells count="1">
    <mergeCell ref="T16:T25"/>
  </mergeCells>
  <conditionalFormatting sqref="W3:Y12">
    <cfRule type="cellIs" dxfId="7" priority="7" operator="equal">
      <formula>-1</formula>
    </cfRule>
    <cfRule type="cellIs" dxfId="6" priority="8" operator="equal">
      <formula>1</formula>
    </cfRule>
  </conditionalFormatting>
  <conditionalFormatting sqref="Z3:AB3 Z5:AB10 Z4 Z12:AB12 Z11:AA11">
    <cfRule type="cellIs" dxfId="5" priority="5" operator="equal">
      <formula>-1</formula>
    </cfRule>
    <cfRule type="cellIs" dxfId="4" priority="6" operator="equal">
      <formula>1</formula>
    </cfRule>
  </conditionalFormatting>
  <conditionalFormatting sqref="AA4:AB4">
    <cfRule type="cellIs" dxfId="2" priority="2" operator="equal">
      <formula>-1</formula>
    </cfRule>
    <cfRule type="cellIs" dxfId="1" priority="3" operator="equal">
      <formula>1</formula>
    </cfRule>
  </conditionalFormatting>
  <conditionalFormatting sqref="Q16:S25">
    <cfRule type="cellIs" dxfId="0" priority="1" operator="lessThan">
      <formula>0.05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ReducedSetAnalysis</vt:lpstr>
    </vt:vector>
  </TitlesOfParts>
  <Company>Nestlé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Pannérec,Alice,LAUSANNE,Aging</dc:creator>
  <cp:lastModifiedBy>nihs nihs</cp:lastModifiedBy>
  <dcterms:created xsi:type="dcterms:W3CDTF">2014-07-22T09:29:35Z</dcterms:created>
  <dcterms:modified xsi:type="dcterms:W3CDTF">2016-08-29T11:10:08Z</dcterms:modified>
</cp:coreProperties>
</file>