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envisage\Journals\AGING\2023\08_Aug\B1007\015875\01_Application\01_Application_Files\"/>
    </mc:Choice>
  </mc:AlternateContent>
  <bookViews>
    <workbookView xWindow="2010" yWindow="1425" windowWidth="22335" windowHeight="131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G49" i="1" l="1"/>
  <c r="G47" i="1"/>
  <c r="G45" i="1"/>
  <c r="G43" i="1"/>
  <c r="G41" i="1"/>
  <c r="G24" i="1"/>
  <c r="G22" i="1"/>
  <c r="G17" i="1"/>
  <c r="G16" i="1"/>
  <c r="G8" i="1"/>
  <c r="G50" i="1"/>
  <c r="E50" i="1"/>
  <c r="D50" i="1"/>
  <c r="E49" i="1"/>
  <c r="D49" i="1"/>
  <c r="G48" i="1"/>
  <c r="E48" i="1"/>
  <c r="D48" i="1"/>
  <c r="E47" i="1"/>
  <c r="D47" i="1"/>
  <c r="G46" i="1"/>
  <c r="E46" i="1"/>
  <c r="D46" i="1"/>
  <c r="E45" i="1"/>
  <c r="D45" i="1"/>
  <c r="G44" i="1"/>
  <c r="E44" i="1"/>
  <c r="D44" i="1"/>
  <c r="H44" i="1" s="1"/>
  <c r="I44" i="1" s="1"/>
  <c r="J44" i="1" s="1"/>
  <c r="K44" i="1" s="1"/>
  <c r="L44" i="1" s="1"/>
  <c r="E43" i="1"/>
  <c r="D43" i="1"/>
  <c r="G42" i="1"/>
  <c r="E42" i="1"/>
  <c r="D42" i="1"/>
  <c r="E41" i="1"/>
  <c r="D41" i="1"/>
  <c r="E40" i="1"/>
  <c r="G40" i="1" s="1"/>
  <c r="D40" i="1"/>
  <c r="G39" i="1"/>
  <c r="E39" i="1"/>
  <c r="D39" i="1"/>
  <c r="G38" i="1"/>
  <c r="E38" i="1"/>
  <c r="D38" i="1"/>
  <c r="G37" i="1"/>
  <c r="E37" i="1"/>
  <c r="D37" i="1"/>
  <c r="E36" i="1"/>
  <c r="G36" i="1" s="1"/>
  <c r="D36" i="1"/>
  <c r="E35" i="1"/>
  <c r="D35" i="1"/>
  <c r="E34" i="1"/>
  <c r="D34" i="1"/>
  <c r="E33" i="1"/>
  <c r="D33" i="1"/>
  <c r="E32" i="1"/>
  <c r="G32" i="1" s="1"/>
  <c r="D32" i="1"/>
  <c r="E31" i="1"/>
  <c r="G31" i="1" s="1"/>
  <c r="D31" i="1"/>
  <c r="E30" i="1"/>
  <c r="G30" i="1" s="1"/>
  <c r="D30" i="1"/>
  <c r="G29" i="1"/>
  <c r="E29" i="1"/>
  <c r="D29" i="1"/>
  <c r="H29" i="1" s="1"/>
  <c r="I29" i="1" s="1"/>
  <c r="J29" i="1" s="1"/>
  <c r="K29" i="1" s="1"/>
  <c r="E24" i="1"/>
  <c r="G23" i="1"/>
  <c r="E23" i="1"/>
  <c r="E22" i="1"/>
  <c r="G21" i="1"/>
  <c r="E21" i="1"/>
  <c r="G20" i="1"/>
  <c r="E20" i="1"/>
  <c r="G19" i="1"/>
  <c r="E19" i="1"/>
  <c r="G18" i="1"/>
  <c r="E18" i="1"/>
  <c r="E17" i="1"/>
  <c r="E16" i="1"/>
  <c r="G15" i="1"/>
  <c r="E15" i="1"/>
  <c r="G14" i="1"/>
  <c r="E14" i="1"/>
  <c r="G13" i="1"/>
  <c r="E13" i="1"/>
  <c r="G12" i="1"/>
  <c r="E12" i="1"/>
  <c r="D12" i="1"/>
  <c r="G11" i="1"/>
  <c r="E11" i="1"/>
  <c r="D11" i="1"/>
  <c r="G10" i="1"/>
  <c r="E10" i="1"/>
  <c r="D10" i="1"/>
  <c r="G9" i="1"/>
  <c r="E9" i="1"/>
  <c r="D9" i="1"/>
  <c r="E8" i="1"/>
  <c r="D8" i="1"/>
  <c r="G7" i="1"/>
  <c r="E7" i="1"/>
  <c r="D7" i="1"/>
  <c r="H7" i="1" s="1"/>
  <c r="I7" i="1" s="1"/>
  <c r="J7" i="1" s="1"/>
  <c r="K7" i="1" s="1"/>
  <c r="L7" i="1" s="1"/>
  <c r="E6" i="1"/>
  <c r="G6" i="1" s="1"/>
  <c r="D6" i="1"/>
  <c r="E5" i="1"/>
  <c r="G5" i="1" s="1"/>
  <c r="D5" i="1"/>
  <c r="G4" i="1"/>
  <c r="E4" i="1"/>
  <c r="D4" i="1"/>
  <c r="E3" i="1"/>
  <c r="G3" i="1" s="1"/>
  <c r="H3" i="1" s="1"/>
  <c r="I3" i="1" s="1"/>
  <c r="J3" i="1" s="1"/>
  <c r="K3" i="1" s="1"/>
  <c r="D3" i="1"/>
  <c r="A2" i="1" a="1"/>
  <c r="A2" i="1" s="1"/>
  <c r="H4" i="1" l="1"/>
  <c r="I4" i="1" s="1"/>
  <c r="J4" i="1" s="1"/>
  <c r="K4" i="1" s="1"/>
  <c r="H12" i="1"/>
  <c r="I12" i="1" s="1"/>
  <c r="J12" i="1" s="1"/>
  <c r="K12" i="1" s="1"/>
  <c r="L12" i="1" s="1"/>
  <c r="H31" i="1"/>
  <c r="I31" i="1" s="1"/>
  <c r="J31" i="1" s="1"/>
  <c r="K31" i="1" s="1"/>
  <c r="H5" i="1"/>
  <c r="I5" i="1" s="1"/>
  <c r="J5" i="1" s="1"/>
  <c r="K5" i="1" s="1"/>
  <c r="H32" i="1"/>
  <c r="I32" i="1" s="1"/>
  <c r="J32" i="1" s="1"/>
  <c r="K32" i="1" s="1"/>
  <c r="L32" i="1" s="1"/>
  <c r="H36" i="1"/>
  <c r="I36" i="1" s="1"/>
  <c r="J36" i="1" s="1"/>
  <c r="K36" i="1" s="1"/>
  <c r="L36" i="1" s="1"/>
  <c r="H46" i="1"/>
  <c r="I46" i="1" s="1"/>
  <c r="J46" i="1" s="1"/>
  <c r="K46" i="1" s="1"/>
  <c r="L46" i="1" s="1"/>
  <c r="G34" i="1"/>
  <c r="H38" i="1"/>
  <c r="I38" i="1" s="1"/>
  <c r="J38" i="1" s="1"/>
  <c r="K38" i="1" s="1"/>
  <c r="L38" i="1" s="1"/>
  <c r="H41" i="1"/>
  <c r="I41" i="1" s="1"/>
  <c r="J41" i="1" s="1"/>
  <c r="K41" i="1" s="1"/>
  <c r="L41" i="1" s="1"/>
  <c r="H49" i="1"/>
  <c r="I49" i="1" s="1"/>
  <c r="J49" i="1" s="1"/>
  <c r="K49" i="1" s="1"/>
  <c r="L49" i="1" s="1"/>
  <c r="G35" i="1"/>
  <c r="H35" i="1" s="1"/>
  <c r="I35" i="1" s="1"/>
  <c r="J35" i="1" s="1"/>
  <c r="K35" i="1" s="1"/>
  <c r="L35" i="1" s="1"/>
  <c r="H47" i="1"/>
  <c r="I47" i="1" s="1"/>
  <c r="J47" i="1" s="1"/>
  <c r="K47" i="1" s="1"/>
  <c r="L47" i="1" s="1"/>
  <c r="H39" i="1"/>
  <c r="I39" i="1" s="1"/>
  <c r="J39" i="1" s="1"/>
  <c r="K39" i="1" s="1"/>
  <c r="L39" i="1" s="1"/>
  <c r="H50" i="1"/>
  <c r="I50" i="1" s="1"/>
  <c r="J50" i="1" s="1"/>
  <c r="K50" i="1" s="1"/>
  <c r="L50" i="1" s="1"/>
  <c r="H42" i="1"/>
  <c r="I42" i="1" s="1"/>
  <c r="J42" i="1" s="1"/>
  <c r="K42" i="1" s="1"/>
  <c r="L42" i="1" s="1"/>
  <c r="H45" i="1"/>
  <c r="I45" i="1" s="1"/>
  <c r="J45" i="1" s="1"/>
  <c r="K45" i="1" s="1"/>
  <c r="L45" i="1" s="1"/>
  <c r="H37" i="1"/>
  <c r="I37" i="1" s="1"/>
  <c r="J37" i="1" s="1"/>
  <c r="K37" i="1" s="1"/>
  <c r="L37" i="1" s="1"/>
  <c r="H48" i="1"/>
  <c r="I48" i="1" s="1"/>
  <c r="J48" i="1" s="1"/>
  <c r="K48" i="1" s="1"/>
  <c r="L48" i="1" s="1"/>
  <c r="G33" i="1"/>
  <c r="H33" i="1" s="1"/>
  <c r="I33" i="1" s="1"/>
  <c r="J33" i="1" s="1"/>
  <c r="K33" i="1" s="1"/>
  <c r="L33" i="1" s="1"/>
  <c r="H40" i="1"/>
  <c r="I40" i="1" s="1"/>
  <c r="J40" i="1" s="1"/>
  <c r="K40" i="1" s="1"/>
  <c r="L40" i="1" s="1"/>
  <c r="H43" i="1"/>
  <c r="I43" i="1" s="1"/>
  <c r="J43" i="1" s="1"/>
  <c r="K43" i="1" s="1"/>
  <c r="L43" i="1" s="1"/>
  <c r="H10" i="1"/>
  <c r="I10" i="1" s="1"/>
  <c r="J10" i="1" s="1"/>
  <c r="K10" i="1" s="1"/>
  <c r="L10" i="1" s="1"/>
  <c r="H8" i="1"/>
  <c r="I8" i="1" s="1"/>
  <c r="J8" i="1" s="1"/>
  <c r="K8" i="1" s="1"/>
  <c r="L8" i="1" s="1"/>
  <c r="H11" i="1"/>
  <c r="I11" i="1" s="1"/>
  <c r="J11" i="1" s="1"/>
  <c r="K11" i="1" s="1"/>
  <c r="L11" i="1" s="1"/>
  <c r="H6" i="1"/>
  <c r="I6" i="1" s="1"/>
  <c r="J6" i="1" s="1"/>
  <c r="K6" i="1" s="1"/>
  <c r="L6" i="1" s="1"/>
  <c r="H9" i="1"/>
  <c r="I9" i="1" s="1"/>
  <c r="J9" i="1" s="1"/>
  <c r="K9" i="1" s="1"/>
  <c r="L9" i="1" s="1"/>
  <c r="H30" i="1"/>
  <c r="I30" i="1" s="1"/>
  <c r="J30" i="1" s="1"/>
  <c r="K30" i="1" s="1"/>
  <c r="H34" i="1"/>
  <c r="I34" i="1" s="1"/>
  <c r="J34" i="1" s="1"/>
  <c r="K34" i="1" s="1"/>
  <c r="L34" i="1" s="1"/>
  <c r="H13" i="1" l="1"/>
  <c r="I13" i="1" s="1"/>
  <c r="J13" i="1" s="1"/>
  <c r="K13" i="1" s="1"/>
  <c r="L13" i="1" s="1"/>
  <c r="D14" i="1"/>
  <c r="H14" i="1" l="1"/>
  <c r="I14" i="1" s="1"/>
  <c r="J14" i="1" s="1"/>
  <c r="K14" i="1" s="1"/>
  <c r="L14" i="1" s="1"/>
  <c r="D15" i="1"/>
  <c r="H15" i="1" l="1"/>
  <c r="I15" i="1" s="1"/>
  <c r="J15" i="1" s="1"/>
  <c r="K15" i="1" s="1"/>
  <c r="L15" i="1" s="1"/>
  <c r="D16" i="1"/>
  <c r="H16" i="1" l="1"/>
  <c r="I16" i="1" s="1"/>
  <c r="J16" i="1" s="1"/>
  <c r="K16" i="1" s="1"/>
  <c r="L16" i="1" s="1"/>
  <c r="D17" i="1"/>
  <c r="H17" i="1" l="1"/>
  <c r="I17" i="1" s="1"/>
  <c r="J17" i="1" s="1"/>
  <c r="K17" i="1" s="1"/>
  <c r="L17" i="1" s="1"/>
  <c r="D18" i="1"/>
  <c r="H18" i="1" l="1"/>
  <c r="I18" i="1" s="1"/>
  <c r="J18" i="1" s="1"/>
  <c r="K18" i="1" s="1"/>
  <c r="L18" i="1" s="1"/>
  <c r="D19" i="1"/>
  <c r="H19" i="1" l="1"/>
  <c r="I19" i="1" s="1"/>
  <c r="J19" i="1" s="1"/>
  <c r="K19" i="1" s="1"/>
  <c r="L19" i="1" s="1"/>
  <c r="D20" i="1"/>
  <c r="H20" i="1" l="1"/>
  <c r="I20" i="1" s="1"/>
  <c r="J20" i="1" s="1"/>
  <c r="K20" i="1" s="1"/>
  <c r="L20" i="1" s="1"/>
  <c r="D21" i="1"/>
  <c r="D22" i="1" s="1"/>
  <c r="H21" i="1" l="1"/>
  <c r="I21" i="1" s="1"/>
  <c r="J21" i="1" s="1"/>
  <c r="K21" i="1" s="1"/>
  <c r="L21" i="1" s="1"/>
  <c r="H22" i="1" l="1"/>
  <c r="I22" i="1" s="1"/>
  <c r="J22" i="1" s="1"/>
  <c r="K22" i="1" s="1"/>
  <c r="L22" i="1" s="1"/>
  <c r="D23" i="1"/>
  <c r="D24" i="1" s="1"/>
  <c r="H23" i="1" l="1"/>
  <c r="I23" i="1" s="1"/>
  <c r="J23" i="1" s="1"/>
  <c r="K23" i="1" s="1"/>
  <c r="L23" i="1" s="1"/>
  <c r="H24" i="1"/>
  <c r="I24" i="1" s="1"/>
  <c r="J24" i="1" s="1"/>
  <c r="K24" i="1" s="1"/>
  <c r="L2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<sst xmlns="http://schemas.openxmlformats.org/spreadsheetml/2006/main" count="26" uniqueCount="19">
  <si>
    <t>age</t>
  </si>
  <si>
    <t>e^lambda</t>
  </si>
  <si>
    <t>P(0)</t>
  </si>
  <si>
    <t>Real data</t>
  </si>
  <si>
    <t>Pc</t>
  </si>
  <si>
    <t>Pa</t>
  </si>
  <si>
    <t>lambda=np</t>
  </si>
  <si>
    <t>Pc + Pa</t>
  </si>
  <si>
    <t>generation of cells</t>
  </si>
  <si>
    <t xml:space="preserve">Cancerstats </t>
  </si>
  <si>
    <t xml:space="preserve">Model </t>
  </si>
  <si>
    <t>Predicted data</t>
  </si>
  <si>
    <t>%Incidence/5 year</t>
  </si>
  <si>
    <t>P(Cancer)/year</t>
  </si>
  <si>
    <t>n (turnover/year)</t>
  </si>
  <si>
    <t>without turnover reduction</t>
  </si>
  <si>
    <t>q=118</t>
  </si>
  <si>
    <t>ΔLog(p)/ΔLog(age)=constant=5.8</t>
  </si>
  <si>
    <t>Supplementary Table 2. The calculation of “np” model with or without considering the cell turnover reduction.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</si>
</sst>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000"/>
  </numFmts>
  <fonts count="9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1"/>
      <name val="Calibri"/>
      <family val="2"/>
    </font>
    <font>
      <b/>
      <sz val="11.5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5" borderId="1" applyNumberFormat="0" applyAlignment="0" applyProtection="0"/>
    <xf numFmtId="0" fontId="6" fillId="7" borderId="1" applyNumberFormat="0" applyAlignment="0" applyProtection="0"/>
    <xf numFmtId="0" fontId="5" fillId="8" borderId="2" applyNumberFormat="0" applyFont="0" applyAlignment="0" applyProtection="0"/>
  </cellStyleXfs>
  <cellXfs count="19">
    <xf numFmtId="0" fontId="0" fillId="0" borderId="0" xfId="0"/>
    <xf numFmtId="11" fontId="0" fillId="0" borderId="0" xfId="0" applyNumberFormat="1"/>
    <xf numFmtId="0" fontId="4" fillId="5" borderId="1" xfId="4"/>
    <xf numFmtId="11" fontId="3" fillId="4" borderId="0" xfId="3" applyNumberFormat="1"/>
    <xf numFmtId="0" fontId="0" fillId="6" borderId="0" xfId="0" applyFill="1"/>
    <xf numFmtId="11" fontId="2" fillId="3" borderId="0" xfId="2" applyNumberFormat="1"/>
    <xf numFmtId="0" fontId="0" fillId="0" borderId="0" xfId="0" applyFill="1"/>
    <xf numFmtId="164" fontId="3" fillId="4" borderId="0" xfId="3" applyNumberFormat="1"/>
    <xf numFmtId="0" fontId="0" fillId="0" borderId="0" xfId="0" applyBorder="1"/>
    <xf numFmtId="0" fontId="1" fillId="0" borderId="0" xfId="1" applyFill="1" applyBorder="1"/>
    <xf numFmtId="0" fontId="1" fillId="2" borderId="0" xfId="1" applyBorder="1"/>
    <xf numFmtId="164" fontId="0" fillId="8" borderId="2" xfId="6" applyNumberFormat="1" applyFont="1"/>
    <xf numFmtId="0" fontId="6" fillId="7" borderId="1" xfId="5"/>
    <xf numFmtId="0" fontId="6" fillId="7" borderId="1" xfId="5" applyAlignment="1">
      <alignment horizontal="left" readingOrder="1"/>
    </xf>
    <xf numFmtId="0" fontId="2" fillId="3" borderId="0" xfId="2"/>
    <xf numFmtId="165" fontId="0" fillId="0" borderId="0" xfId="0" applyNumberFormat="1"/>
    <xf numFmtId="0" fontId="0" fillId="9" borderId="0" xfId="0" applyFill="1"/>
    <xf numFmtId="0" fontId="7" fillId="9" borderId="0" xfId="0" applyFont="1" applyFill="1"/>
    <xf numFmtId="0" fontId="8" fillId="0" borderId="0" xfId="0" applyFont="1"/>
  </cellXfs>
  <cellStyles count="7">
    <cellStyle name="Bad" xfId="2" builtinId="27"/>
    <cellStyle name="Calculation" xfId="5" builtinId="22"/>
    <cellStyle name="Good" xfId="1" builtinId="26"/>
    <cellStyle name="Input" xfId="4" builtinId="20"/>
    <cellStyle name="Neutral" xfId="3" builtinId="28"/>
    <cellStyle name="Normal" xfId="0" builtinId="0"/>
    <cellStyle name="Note" xfId="6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71"/>
  <sheetViews>
    <sheetView tabSelected="1" workbookViewId="0">
      <selection activeCell="C7" sqref="C7"/>
    </sheetView>
  </sheetViews>
  <sheetFormatPr defaultRowHeight="15" x14ac:dyDescent="0.25"/>
  <cols>
    <col min="3" max="3" width="19.28515625" style="8" customWidth="1"/>
    <col min="4" max="4" width="25.140625" customWidth="1"/>
    <col min="6" max="6" width="13" customWidth="1"/>
    <col min="7" max="7" width="11.42578125" customWidth="1"/>
    <col min="8" max="8" width="11.85546875" customWidth="1"/>
    <col min="11" max="11" width="18.5703125" customWidth="1"/>
    <col min="12" max="12" width="16.7109375" customWidth="1"/>
    <col min="13" max="13" width="18.7109375" customWidth="1"/>
    <col min="14" max="14" width="31" customWidth="1"/>
    <col min="15" max="15" width="27.42578125" customWidth="1"/>
  </cols>
  <sheetData>
    <row r="1" spans="1:25" x14ac:dyDescent="0.25">
      <c r="A1" s="18" t="s">
        <v>18</v>
      </c>
    </row>
    <row r="2" spans="1:25" x14ac:dyDescent="0.25">
      <c r="A2" t="e" cm="1">
        <f t="array" ref="A2">+O59A3A2:O53</f>
        <v>#NAME?</v>
      </c>
      <c r="B2" t="s">
        <v>0</v>
      </c>
      <c r="C2" s="8" t="s">
        <v>8</v>
      </c>
      <c r="D2" t="s">
        <v>14</v>
      </c>
      <c r="E2" t="s">
        <v>4</v>
      </c>
      <c r="F2" t="s">
        <v>5</v>
      </c>
      <c r="G2" t="s">
        <v>7</v>
      </c>
      <c r="H2" t="s">
        <v>6</v>
      </c>
      <c r="I2" t="s">
        <v>1</v>
      </c>
      <c r="J2" t="s">
        <v>2</v>
      </c>
      <c r="K2" t="s">
        <v>13</v>
      </c>
    </row>
    <row r="3" spans="1:25" x14ac:dyDescent="0.25">
      <c r="A3" s="14" t="s">
        <v>16</v>
      </c>
      <c r="B3">
        <v>0</v>
      </c>
      <c r="C3" s="9">
        <v>39</v>
      </c>
      <c r="D3">
        <f>POWER(2,C3)</f>
        <v>549755813888</v>
      </c>
      <c r="E3">
        <f t="shared" ref="E3:E13" si="0">POWER(10,-18)*2.381</f>
        <v>2.3809999999999999E-18</v>
      </c>
      <c r="G3" s="1">
        <f t="shared" ref="G3:G24" si="1">E3+F3</f>
        <v>2.3809999999999999E-18</v>
      </c>
      <c r="H3">
        <f t="shared" ref="H3:H24" si="2">D3*G3</f>
        <v>1.3089685928673279E-6</v>
      </c>
      <c r="I3">
        <f t="shared" ref="I3:I24" si="3">EXP(H3)</f>
        <v>1.0000013089694495</v>
      </c>
      <c r="J3">
        <f t="shared" ref="J3:J24" si="4">1/I3</f>
        <v>0.99999869103226391</v>
      </c>
      <c r="K3">
        <f t="shared" ref="K3:K24" si="5">1-J3</f>
        <v>1.3089677360911267E-6</v>
      </c>
      <c r="L3" s="2" t="s">
        <v>10</v>
      </c>
      <c r="M3" s="13" t="s">
        <v>9</v>
      </c>
    </row>
    <row r="4" spans="1:25" x14ac:dyDescent="0.25">
      <c r="B4">
        <v>0</v>
      </c>
      <c r="C4" s="9">
        <v>40</v>
      </c>
      <c r="D4">
        <f>POWER(2,C4)</f>
        <v>1099511627776</v>
      </c>
      <c r="E4">
        <f t="shared" si="0"/>
        <v>2.3809999999999999E-18</v>
      </c>
      <c r="G4" s="1">
        <f t="shared" si="1"/>
        <v>2.3809999999999999E-18</v>
      </c>
      <c r="H4">
        <f t="shared" si="2"/>
        <v>2.6179371857346559E-6</v>
      </c>
      <c r="I4">
        <f t="shared" si="3"/>
        <v>1.0000026179406125</v>
      </c>
      <c r="J4">
        <f t="shared" si="4"/>
        <v>0.99999738206624111</v>
      </c>
      <c r="K4">
        <f t="shared" si="5"/>
        <v>2.6179337588860818E-6</v>
      </c>
      <c r="L4" s="2" t="s">
        <v>11</v>
      </c>
      <c r="M4" s="12" t="s">
        <v>3</v>
      </c>
      <c r="Y4" s="1"/>
    </row>
    <row r="5" spans="1:25" x14ac:dyDescent="0.25">
      <c r="B5">
        <v>0</v>
      </c>
      <c r="C5" s="9">
        <v>41</v>
      </c>
      <c r="D5">
        <f>POWER(2,C5)</f>
        <v>2199023255552</v>
      </c>
      <c r="E5">
        <f t="shared" si="0"/>
        <v>2.3809999999999999E-18</v>
      </c>
      <c r="F5" s="1"/>
      <c r="G5" s="1">
        <f t="shared" si="1"/>
        <v>2.3809999999999999E-18</v>
      </c>
      <c r="H5">
        <f t="shared" si="2"/>
        <v>5.2358743714693118E-6</v>
      </c>
      <c r="I5">
        <f t="shared" si="3"/>
        <v>1.0000052358880787</v>
      </c>
      <c r="J5">
        <f t="shared" si="4"/>
        <v>0.99999476413933575</v>
      </c>
      <c r="K5">
        <f t="shared" si="5"/>
        <v>5.2358606642544103E-6</v>
      </c>
      <c r="L5" t="s">
        <v>12</v>
      </c>
      <c r="M5" t="s">
        <v>12</v>
      </c>
      <c r="Y5" s="1"/>
    </row>
    <row r="6" spans="1:25" x14ac:dyDescent="0.25">
      <c r="B6">
        <v>5</v>
      </c>
      <c r="C6" s="10">
        <v>45</v>
      </c>
      <c r="D6">
        <f>42*POWER(10,12)</f>
        <v>42000000000000</v>
      </c>
      <c r="E6">
        <f>POWER(10,-18)*2.381</f>
        <v>2.3809999999999999E-18</v>
      </c>
      <c r="F6" s="3">
        <v>1.1753619896422499E-19</v>
      </c>
      <c r="G6" s="1">
        <f t="shared" si="1"/>
        <v>2.4985361989642249E-18</v>
      </c>
      <c r="H6">
        <f t="shared" si="2"/>
        <v>1.0493852035649745E-4</v>
      </c>
      <c r="I6">
        <f t="shared" si="3"/>
        <v>1.0001049440265957</v>
      </c>
      <c r="J6">
        <f t="shared" si="4"/>
        <v>0.99989506698549735</v>
      </c>
      <c r="K6" s="15">
        <f t="shared" si="5"/>
        <v>1.0493301450265058E-4</v>
      </c>
      <c r="L6" s="11">
        <f>(1-POWER(1-K6,5))*100</f>
        <v>5.2455497469150458E-2</v>
      </c>
      <c r="M6" s="7">
        <v>0.10274999999999999</v>
      </c>
      <c r="Y6" s="1"/>
    </row>
    <row r="7" spans="1:25" x14ac:dyDescent="0.25">
      <c r="B7">
        <v>10</v>
      </c>
      <c r="C7" s="10">
        <v>46</v>
      </c>
      <c r="D7">
        <f t="shared" ref="D7:D12" si="6">42*POWER(10,12)</f>
        <v>42000000000000</v>
      </c>
      <c r="E7">
        <f t="shared" si="0"/>
        <v>2.3809999999999999E-18</v>
      </c>
      <c r="F7" s="3">
        <v>4.6865475754967802E-19</v>
      </c>
      <c r="G7" s="1">
        <f t="shared" si="1"/>
        <v>2.8496547575496778E-18</v>
      </c>
      <c r="H7">
        <f t="shared" si="2"/>
        <v>1.1968549981708647E-4</v>
      </c>
      <c r="I7">
        <f t="shared" si="3"/>
        <v>1.0001196926624123</v>
      </c>
      <c r="J7">
        <f t="shared" si="4"/>
        <v>0.99988032166220664</v>
      </c>
      <c r="K7" s="15">
        <f t="shared" si="5"/>
        <v>1.1967833779336079E-4</v>
      </c>
      <c r="L7" s="11">
        <f t="shared" ref="L7:L24" si="7">(1-POWER(1-K7,5))*100</f>
        <v>5.982484770618024E-2</v>
      </c>
      <c r="M7" s="7">
        <v>5.525E-2</v>
      </c>
      <c r="Y7" s="1"/>
    </row>
    <row r="8" spans="1:25" x14ac:dyDescent="0.25">
      <c r="B8">
        <v>15</v>
      </c>
      <c r="C8" s="10">
        <v>47</v>
      </c>
      <c r="D8">
        <f t="shared" si="6"/>
        <v>42000000000000</v>
      </c>
      <c r="E8">
        <f t="shared" si="0"/>
        <v>2.3809999999999999E-18</v>
      </c>
      <c r="F8" s="3">
        <v>2.179207784411477E-18</v>
      </c>
      <c r="G8" s="1">
        <f t="shared" si="1"/>
        <v>4.5602077844114765E-18</v>
      </c>
      <c r="H8">
        <f t="shared" si="2"/>
        <v>1.9152872694528202E-4</v>
      </c>
      <c r="I8">
        <f t="shared" si="3"/>
        <v>1.0001915470697429</v>
      </c>
      <c r="J8">
        <f t="shared" si="4"/>
        <v>0.99980848961351043</v>
      </c>
      <c r="K8" s="15">
        <f t="shared" si="5"/>
        <v>1.9151038648956842E-4</v>
      </c>
      <c r="L8" s="11">
        <f t="shared" si="7"/>
        <v>9.5718524039856145E-2</v>
      </c>
      <c r="M8" s="7">
        <v>6.3250000000000001E-2</v>
      </c>
      <c r="Y8" s="1"/>
    </row>
    <row r="9" spans="1:25" x14ac:dyDescent="0.25">
      <c r="B9">
        <v>20</v>
      </c>
      <c r="C9" s="10">
        <v>47.5</v>
      </c>
      <c r="D9">
        <f t="shared" si="6"/>
        <v>42000000000000</v>
      </c>
      <c r="E9">
        <f t="shared" si="0"/>
        <v>2.3809999999999999E-18</v>
      </c>
      <c r="F9" s="3">
        <v>3.1214540236433897E-18</v>
      </c>
      <c r="G9" s="1">
        <f t="shared" si="1"/>
        <v>5.50245402364339E-18</v>
      </c>
      <c r="H9">
        <f t="shared" si="2"/>
        <v>2.3110306899302237E-4</v>
      </c>
      <c r="I9">
        <f t="shared" si="3"/>
        <v>1.0002311297753645</v>
      </c>
      <c r="J9">
        <f t="shared" si="4"/>
        <v>0.99976892363326419</v>
      </c>
      <c r="K9" s="15">
        <f t="shared" si="5"/>
        <v>2.3107636673580512E-4</v>
      </c>
      <c r="L9" s="11">
        <f t="shared" si="7"/>
        <v>0.11548479941783096</v>
      </c>
      <c r="M9" s="7">
        <v>0.10224999999999999</v>
      </c>
      <c r="Y9" s="1"/>
    </row>
    <row r="10" spans="1:25" x14ac:dyDescent="0.25">
      <c r="B10">
        <v>25</v>
      </c>
      <c r="C10" s="10">
        <v>48</v>
      </c>
      <c r="D10">
        <f t="shared" si="6"/>
        <v>42000000000000</v>
      </c>
      <c r="E10">
        <f t="shared" si="0"/>
        <v>2.3809999999999999E-18</v>
      </c>
      <c r="F10" s="3">
        <v>6.48257418778983E-18</v>
      </c>
      <c r="G10" s="1">
        <f t="shared" si="1"/>
        <v>8.8635741877898299E-18</v>
      </c>
      <c r="H10">
        <f t="shared" si="2"/>
        <v>3.7227011588717286E-4</v>
      </c>
      <c r="I10">
        <f t="shared" si="3"/>
        <v>1.0003723394170061</v>
      </c>
      <c r="J10">
        <f t="shared" si="4"/>
        <v>0.99962779916803468</v>
      </c>
      <c r="K10" s="15">
        <f t="shared" si="5"/>
        <v>3.7220083196531917E-4</v>
      </c>
      <c r="L10" s="11">
        <f t="shared" si="7"/>
        <v>0.18596193407600659</v>
      </c>
      <c r="M10" s="7">
        <v>0.16425000000000001</v>
      </c>
      <c r="Y10" s="1"/>
    </row>
    <row r="11" spans="1:25" x14ac:dyDescent="0.25">
      <c r="B11">
        <v>30</v>
      </c>
      <c r="C11" s="10">
        <v>48.5</v>
      </c>
      <c r="D11">
        <f t="shared" si="6"/>
        <v>42000000000000</v>
      </c>
      <c r="E11">
        <f t="shared" si="0"/>
        <v>2.3809999999999999E-18</v>
      </c>
      <c r="F11" s="3">
        <v>1.3291652663728701E-17</v>
      </c>
      <c r="G11" s="1">
        <f t="shared" si="1"/>
        <v>1.5672652663728701E-17</v>
      </c>
      <c r="H11">
        <f t="shared" si="2"/>
        <v>6.5825141187660541E-4</v>
      </c>
      <c r="I11">
        <f t="shared" si="3"/>
        <v>1.0006584681068813</v>
      </c>
      <c r="J11">
        <f t="shared" si="4"/>
        <v>0.99934196518805563</v>
      </c>
      <c r="K11" s="15">
        <f t="shared" si="5"/>
        <v>6.5803481194437463E-4</v>
      </c>
      <c r="L11" s="11">
        <f t="shared" si="7"/>
        <v>0.32858468100023241</v>
      </c>
      <c r="M11" s="7">
        <v>0.30025000000000002</v>
      </c>
      <c r="Y11" s="1"/>
    </row>
    <row r="12" spans="1:25" x14ac:dyDescent="0.25">
      <c r="B12">
        <v>35</v>
      </c>
      <c r="C12" s="10">
        <v>49</v>
      </c>
      <c r="D12">
        <f t="shared" si="6"/>
        <v>42000000000000</v>
      </c>
      <c r="E12">
        <f t="shared" si="0"/>
        <v>2.3809999999999999E-18</v>
      </c>
      <c r="F12" s="3">
        <v>2.6913224489421098E-17</v>
      </c>
      <c r="G12" s="1">
        <f t="shared" si="1"/>
        <v>2.9294224489421101E-17</v>
      </c>
      <c r="H12">
        <f t="shared" si="2"/>
        <v>1.2303574285556862E-3</v>
      </c>
      <c r="I12">
        <f t="shared" si="3"/>
        <v>1.0012311146287671</v>
      </c>
      <c r="J12">
        <f t="shared" si="4"/>
        <v>0.99877039915082588</v>
      </c>
      <c r="K12" s="15">
        <f t="shared" si="5"/>
        <v>1.2296008491741173E-3</v>
      </c>
      <c r="L12" s="11">
        <f>(1-POWER(1-K12,5))*100</f>
        <v>0.61329036425206152</v>
      </c>
      <c r="M12" s="7">
        <v>0.45324999999999999</v>
      </c>
      <c r="Y12" s="1"/>
    </row>
    <row r="13" spans="1:25" x14ac:dyDescent="0.25">
      <c r="B13">
        <v>40</v>
      </c>
      <c r="C13" s="10">
        <v>49.5</v>
      </c>
      <c r="D13">
        <f>D12*0.75</f>
        <v>31500000000000</v>
      </c>
      <c r="E13">
        <f t="shared" si="0"/>
        <v>2.3809999999999999E-18</v>
      </c>
      <c r="F13" s="5">
        <v>5.3829281751413597E-17</v>
      </c>
      <c r="G13" s="1">
        <f t="shared" si="1"/>
        <v>5.6210281751413603E-17</v>
      </c>
      <c r="H13">
        <f t="shared" si="2"/>
        <v>1.7706238751695285E-3</v>
      </c>
      <c r="I13">
        <f t="shared" si="3"/>
        <v>1.0017721923552161</v>
      </c>
      <c r="J13">
        <f t="shared" si="4"/>
        <v>0.9982309427545103</v>
      </c>
      <c r="K13" s="15">
        <f t="shared" si="5"/>
        <v>1.7690572454897024E-3</v>
      </c>
      <c r="L13" s="11">
        <f t="shared" si="7"/>
        <v>0.8814045906887169</v>
      </c>
      <c r="M13" s="7">
        <v>0.63800000000000001</v>
      </c>
    </row>
    <row r="14" spans="1:25" x14ac:dyDescent="0.25">
      <c r="B14">
        <v>45</v>
      </c>
      <c r="C14" s="10">
        <v>50</v>
      </c>
      <c r="D14">
        <f t="shared" ref="D14:D20" si="8">D13*0.75</f>
        <v>23625000000000</v>
      </c>
      <c r="E14">
        <f t="shared" ref="E14:E50" si="9">POWER(10,-18)*2.381</f>
        <v>2.3809999999999999E-18</v>
      </c>
      <c r="F14" s="5">
        <v>1.0637633622088999E-16</v>
      </c>
      <c r="G14" s="1">
        <f t="shared" si="1"/>
        <v>1.0875733622089E-16</v>
      </c>
      <c r="H14">
        <f t="shared" si="2"/>
        <v>2.5693920682185261E-3</v>
      </c>
      <c r="I14">
        <f t="shared" si="3"/>
        <v>1.0025726957849272</v>
      </c>
      <c r="J14">
        <f t="shared" si="4"/>
        <v>0.99743390599430493</v>
      </c>
      <c r="K14" s="15">
        <f t="shared" si="5"/>
        <v>2.5660940056950743E-3</v>
      </c>
      <c r="L14" s="11">
        <f t="shared" si="7"/>
        <v>1.2764790400470183</v>
      </c>
      <c r="M14" s="7">
        <v>0.95499999999999996</v>
      </c>
    </row>
    <row r="15" spans="1:25" x14ac:dyDescent="0.25">
      <c r="B15">
        <v>50</v>
      </c>
      <c r="C15" s="10">
        <v>50.5</v>
      </c>
      <c r="D15">
        <f t="shared" si="8"/>
        <v>17718750000000</v>
      </c>
      <c r="E15">
        <f t="shared" si="9"/>
        <v>2.3809999999999999E-18</v>
      </c>
      <c r="F15" s="5">
        <v>2.0775397468683602E-16</v>
      </c>
      <c r="G15" s="1">
        <f t="shared" si="1"/>
        <v>2.1013497468683602E-16</v>
      </c>
      <c r="H15">
        <f t="shared" si="2"/>
        <v>3.7233290827323757E-3</v>
      </c>
      <c r="I15">
        <f t="shared" si="3"/>
        <v>1.0037302692833385</v>
      </c>
      <c r="J15">
        <f t="shared" si="4"/>
        <v>0.9962835939121355</v>
      </c>
      <c r="K15" s="15">
        <f t="shared" si="5"/>
        <v>3.7164060878644989E-3</v>
      </c>
      <c r="L15" s="11">
        <f t="shared" si="7"/>
        <v>1.8444426042021789</v>
      </c>
      <c r="M15" s="7">
        <v>1.5587500000000001</v>
      </c>
    </row>
    <row r="16" spans="1:25" x14ac:dyDescent="0.25">
      <c r="B16">
        <v>55</v>
      </c>
      <c r="C16" s="10">
        <v>51</v>
      </c>
      <c r="D16">
        <f t="shared" si="8"/>
        <v>13289062500000</v>
      </c>
      <c r="E16">
        <f t="shared" si="9"/>
        <v>2.3809999999999999E-18</v>
      </c>
      <c r="F16" s="5">
        <v>4.0108157672897096E-16</v>
      </c>
      <c r="G16" s="1">
        <f t="shared" si="1"/>
        <v>4.0346257672897098E-16</v>
      </c>
      <c r="H16">
        <f t="shared" si="2"/>
        <v>5.3616393985623408E-3</v>
      </c>
      <c r="I16">
        <f t="shared" si="3"/>
        <v>1.0053760387102189</v>
      </c>
      <c r="J16">
        <f t="shared" si="4"/>
        <v>0.9946527085356881</v>
      </c>
      <c r="K16" s="15">
        <f t="shared" si="5"/>
        <v>5.3472914643118985E-3</v>
      </c>
      <c r="L16" s="11">
        <f t="shared" si="7"/>
        <v>2.6452046957115116</v>
      </c>
      <c r="M16" s="7">
        <v>2.3952499999999999</v>
      </c>
    </row>
    <row r="17" spans="2:18" x14ac:dyDescent="0.25">
      <c r="B17">
        <v>60</v>
      </c>
      <c r="C17" s="10">
        <v>51.5</v>
      </c>
      <c r="D17">
        <f t="shared" si="8"/>
        <v>9966796875000</v>
      </c>
      <c r="E17">
        <f t="shared" si="9"/>
        <v>2.3809999999999999E-18</v>
      </c>
      <c r="F17" s="5">
        <v>7.6558491598447101E-16</v>
      </c>
      <c r="G17" s="1">
        <f t="shared" si="1"/>
        <v>7.6796591598447098E-16</v>
      </c>
      <c r="H17">
        <f t="shared" si="2"/>
        <v>7.6541602915405375E-3</v>
      </c>
      <c r="I17">
        <f t="shared" si="3"/>
        <v>1.0076835282576473</v>
      </c>
      <c r="J17">
        <f t="shared" si="4"/>
        <v>0.9923750581981502</v>
      </c>
      <c r="K17" s="15">
        <f t="shared" si="5"/>
        <v>7.624941801849805E-3</v>
      </c>
      <c r="L17" s="11">
        <f t="shared" si="7"/>
        <v>3.7547727880208437</v>
      </c>
      <c r="M17" s="7">
        <v>3.5565000000000002</v>
      </c>
    </row>
    <row r="18" spans="2:18" x14ac:dyDescent="0.25">
      <c r="B18">
        <v>65</v>
      </c>
      <c r="C18" s="10">
        <v>52</v>
      </c>
      <c r="D18">
        <f t="shared" si="8"/>
        <v>7475097656250</v>
      </c>
      <c r="E18">
        <f t="shared" si="9"/>
        <v>2.3809999999999999E-18</v>
      </c>
      <c r="F18" s="5">
        <v>1.4451957506734199E-15</v>
      </c>
      <c r="G18" s="1">
        <f t="shared" si="1"/>
        <v>1.4475767506734199E-15</v>
      </c>
      <c r="H18">
        <f t="shared" si="2"/>
        <v>1.0820777576200872E-2</v>
      </c>
      <c r="I18">
        <f t="shared" si="3"/>
        <v>1.0108795339284424</v>
      </c>
      <c r="J18">
        <f t="shared" si="4"/>
        <v>0.98923755644140621</v>
      </c>
      <c r="K18" s="15">
        <f t="shared" si="5"/>
        <v>1.0762443558593793E-2</v>
      </c>
      <c r="L18" s="11">
        <f t="shared" si="7"/>
        <v>5.2666315099647587</v>
      </c>
      <c r="M18" s="7">
        <v>5.3137499999999998</v>
      </c>
    </row>
    <row r="19" spans="2:18" x14ac:dyDescent="0.25">
      <c r="B19">
        <v>70</v>
      </c>
      <c r="C19" s="10">
        <v>52.5</v>
      </c>
      <c r="D19">
        <f t="shared" si="8"/>
        <v>5606323242187.5</v>
      </c>
      <c r="E19">
        <f t="shared" si="9"/>
        <v>2.3809999999999999E-18</v>
      </c>
      <c r="F19" s="5">
        <v>2.6985176638793698E-15</v>
      </c>
      <c r="G19" s="1">
        <f t="shared" si="1"/>
        <v>2.7008986638793698E-15</v>
      </c>
      <c r="H19">
        <f t="shared" si="2"/>
        <v>1.5142110954100075E-2</v>
      </c>
      <c r="I19">
        <f t="shared" si="3"/>
        <v>1.0152573335527064</v>
      </c>
      <c r="J19">
        <f t="shared" si="4"/>
        <v>0.98497195435238449</v>
      </c>
      <c r="K19" s="15">
        <f t="shared" si="5"/>
        <v>1.5028045647615507E-2</v>
      </c>
      <c r="L19" s="11">
        <f t="shared" si="7"/>
        <v>7.2915492083606033</v>
      </c>
      <c r="M19" s="7">
        <v>7.5759999999999996</v>
      </c>
    </row>
    <row r="20" spans="2:18" x14ac:dyDescent="0.25">
      <c r="B20">
        <v>75</v>
      </c>
      <c r="C20" s="10">
        <v>53</v>
      </c>
      <c r="D20">
        <f t="shared" si="8"/>
        <v>4204742431640.625</v>
      </c>
      <c r="E20">
        <f t="shared" si="9"/>
        <v>2.3809999999999999E-18</v>
      </c>
      <c r="F20" s="5">
        <v>4.9851602730033211E-15</v>
      </c>
      <c r="G20" s="1">
        <f t="shared" si="1"/>
        <v>4.9875412730033208E-15</v>
      </c>
      <c r="H20">
        <f t="shared" si="2"/>
        <v>2.0971326420155961E-2</v>
      </c>
      <c r="I20">
        <f t="shared" si="3"/>
        <v>1.0211927699652996</v>
      </c>
      <c r="J20">
        <f t="shared" si="4"/>
        <v>0.97924704268517315</v>
      </c>
      <c r="K20" s="15">
        <f t="shared" si="5"/>
        <v>2.0752957314826848E-2</v>
      </c>
      <c r="L20" s="11">
        <f t="shared" si="7"/>
        <v>9.9546390525077513</v>
      </c>
      <c r="M20" s="7">
        <v>9.5097500000000004</v>
      </c>
    </row>
    <row r="21" spans="2:18" x14ac:dyDescent="0.25">
      <c r="B21" s="4">
        <v>80</v>
      </c>
      <c r="C21" s="10">
        <v>53.5</v>
      </c>
      <c r="D21">
        <f>D20*0.65</f>
        <v>2733082580566.4062</v>
      </c>
      <c r="E21">
        <f t="shared" si="9"/>
        <v>2.3809999999999999E-18</v>
      </c>
      <c r="F21" s="5">
        <v>9.1133008337958005E-15</v>
      </c>
      <c r="G21" s="1">
        <f t="shared" si="1"/>
        <v>9.115681833795801E-15</v>
      </c>
      <c r="H21">
        <f t="shared" si="2"/>
        <v>2.4913911229932938E-2</v>
      </c>
      <c r="I21">
        <f t="shared" si="3"/>
        <v>1.0252268562061095</v>
      </c>
      <c r="J21">
        <f t="shared" si="4"/>
        <v>0.97539387887334272</v>
      </c>
      <c r="K21" s="15">
        <f t="shared" si="5"/>
        <v>2.4606121126657277E-2</v>
      </c>
      <c r="L21" s="11">
        <f t="shared" si="7"/>
        <v>11.712315028366039</v>
      </c>
      <c r="M21" s="7">
        <v>11.82075</v>
      </c>
    </row>
    <row r="22" spans="2:18" x14ac:dyDescent="0.25">
      <c r="B22" s="6">
        <v>85</v>
      </c>
      <c r="C22" s="10">
        <v>54</v>
      </c>
      <c r="D22">
        <f>D21*0.65</f>
        <v>1776503677368.1641</v>
      </c>
      <c r="E22">
        <f t="shared" si="9"/>
        <v>2.3809999999999999E-18</v>
      </c>
      <c r="F22" s="5">
        <v>1.6489216275210699E-14</v>
      </c>
      <c r="G22" s="1">
        <f t="shared" si="1"/>
        <v>1.64915972752107E-14</v>
      </c>
      <c r="H22">
        <f t="shared" si="2"/>
        <v>2.9297383205086604E-2</v>
      </c>
      <c r="I22">
        <f t="shared" si="3"/>
        <v>1.0297307735844368</v>
      </c>
      <c r="J22">
        <f t="shared" si="4"/>
        <v>0.97112762447513779</v>
      </c>
      <c r="K22" s="15">
        <f t="shared" si="5"/>
        <v>2.8872375524862215E-2</v>
      </c>
      <c r="L22" s="11">
        <f t="shared" si="7"/>
        <v>13.626296662579174</v>
      </c>
      <c r="M22" s="7">
        <v>13.051</v>
      </c>
    </row>
    <row r="23" spans="2:18" x14ac:dyDescent="0.25">
      <c r="B23" s="6">
        <v>90</v>
      </c>
      <c r="C23" s="10">
        <v>54.5</v>
      </c>
      <c r="D23">
        <f>D22*0.6</f>
        <v>1065902206420.8984</v>
      </c>
      <c r="E23">
        <f t="shared" si="9"/>
        <v>2.3809999999999999E-18</v>
      </c>
      <c r="F23" s="5">
        <v>2.9534845186584594E-14</v>
      </c>
      <c r="G23" s="1">
        <f t="shared" si="1"/>
        <v>2.9537226186584594E-14</v>
      </c>
      <c r="H23">
        <f t="shared" si="2"/>
        <v>3.1483794563833656E-2</v>
      </c>
      <c r="I23">
        <f t="shared" si="3"/>
        <v>1.0319846516987394</v>
      </c>
      <c r="J23">
        <f t="shared" si="4"/>
        <v>0.96900665950206732</v>
      </c>
      <c r="K23" s="15">
        <f t="shared" si="5"/>
        <v>3.0993340497932675E-2</v>
      </c>
      <c r="L23" s="11">
        <f t="shared" si="7"/>
        <v>14.565396394525166</v>
      </c>
      <c r="M23" s="7">
        <v>14.203749999999999</v>
      </c>
    </row>
    <row r="24" spans="2:18" x14ac:dyDescent="0.25">
      <c r="B24" s="6">
        <v>95</v>
      </c>
      <c r="C24" s="10">
        <v>55</v>
      </c>
      <c r="D24">
        <f>D23*0.5</f>
        <v>532951103210.44922</v>
      </c>
      <c r="E24">
        <f t="shared" si="9"/>
        <v>2.3809999999999999E-18</v>
      </c>
      <c r="F24" s="5">
        <v>5.2379354504376701E-14</v>
      </c>
      <c r="G24" s="1">
        <f t="shared" si="1"/>
        <v>5.2381735504376701E-14</v>
      </c>
      <c r="H24">
        <f t="shared" si="2"/>
        <v>2.7916903725135521E-2</v>
      </c>
      <c r="I24">
        <f t="shared" si="3"/>
        <v>1.0283102321213959</v>
      </c>
      <c r="J24">
        <f t="shared" si="4"/>
        <v>0.97246917200950911</v>
      </c>
      <c r="K24" s="15">
        <f t="shared" si="5"/>
        <v>2.7530827990490891E-2</v>
      </c>
      <c r="L24" s="11">
        <f t="shared" si="7"/>
        <v>13.028048739999509</v>
      </c>
      <c r="M24" s="7">
        <v>13.31</v>
      </c>
    </row>
    <row r="27" spans="2:18" x14ac:dyDescent="0.25">
      <c r="C27" s="9"/>
      <c r="G27" s="1"/>
      <c r="R27" s="1"/>
    </row>
    <row r="28" spans="2:18" x14ac:dyDescent="0.25">
      <c r="C28" s="9"/>
      <c r="D28" t="s">
        <v>15</v>
      </c>
      <c r="G28" s="1"/>
    </row>
    <row r="29" spans="2:18" x14ac:dyDescent="0.25">
      <c r="B29">
        <v>0</v>
      </c>
      <c r="C29" s="9">
        <v>39</v>
      </c>
      <c r="D29">
        <f>POWER(2,C29)</f>
        <v>549755813888</v>
      </c>
      <c r="E29">
        <f t="shared" si="9"/>
        <v>2.3809999999999999E-18</v>
      </c>
      <c r="G29" s="1">
        <f t="shared" ref="G29:G50" si="10">E29+F29</f>
        <v>2.3809999999999999E-18</v>
      </c>
      <c r="H29">
        <f t="shared" ref="H29:H50" si="11">D29*G29</f>
        <v>1.3089685928673279E-6</v>
      </c>
      <c r="I29">
        <f t="shared" ref="I29:I50" si="12">EXP(H29)</f>
        <v>1.0000013089694495</v>
      </c>
      <c r="J29">
        <f t="shared" ref="J29:J50" si="13">1/I29</f>
        <v>0.99999869103226391</v>
      </c>
      <c r="K29">
        <f t="shared" ref="K29:K50" si="14">1-J29</f>
        <v>1.3089677360911267E-6</v>
      </c>
      <c r="L29" s="2" t="s">
        <v>10</v>
      </c>
      <c r="M29" s="13" t="s">
        <v>9</v>
      </c>
    </row>
    <row r="30" spans="2:18" x14ac:dyDescent="0.25">
      <c r="B30">
        <v>0</v>
      </c>
      <c r="C30" s="9">
        <v>40</v>
      </c>
      <c r="D30">
        <f>POWER(2,C30)</f>
        <v>1099511627776</v>
      </c>
      <c r="E30">
        <f t="shared" si="9"/>
        <v>2.3809999999999999E-18</v>
      </c>
      <c r="G30" s="1">
        <f t="shared" si="10"/>
        <v>2.3809999999999999E-18</v>
      </c>
      <c r="H30">
        <f t="shared" si="11"/>
        <v>2.6179371857346559E-6</v>
      </c>
      <c r="I30">
        <f t="shared" si="12"/>
        <v>1.0000026179406125</v>
      </c>
      <c r="J30">
        <f t="shared" si="13"/>
        <v>0.99999738206624111</v>
      </c>
      <c r="K30">
        <f t="shared" si="14"/>
        <v>2.6179337588860818E-6</v>
      </c>
      <c r="L30" s="2" t="s">
        <v>11</v>
      </c>
      <c r="M30" s="12" t="s">
        <v>3</v>
      </c>
    </row>
    <row r="31" spans="2:18" x14ac:dyDescent="0.25">
      <c r="B31">
        <v>0</v>
      </c>
      <c r="C31" s="9">
        <v>41</v>
      </c>
      <c r="D31">
        <f>POWER(2,C31)</f>
        <v>2199023255552</v>
      </c>
      <c r="E31">
        <f t="shared" si="9"/>
        <v>2.3809999999999999E-18</v>
      </c>
      <c r="F31" s="1"/>
      <c r="G31" s="1">
        <f t="shared" si="10"/>
        <v>2.3809999999999999E-18</v>
      </c>
      <c r="H31">
        <f t="shared" si="11"/>
        <v>5.2358743714693118E-6</v>
      </c>
      <c r="I31">
        <f t="shared" si="12"/>
        <v>1.0000052358880787</v>
      </c>
      <c r="J31">
        <f t="shared" si="13"/>
        <v>0.99999476413933575</v>
      </c>
      <c r="K31">
        <f t="shared" si="14"/>
        <v>5.2358606642544103E-6</v>
      </c>
      <c r="L31" t="s">
        <v>12</v>
      </c>
      <c r="M31" t="s">
        <v>12</v>
      </c>
    </row>
    <row r="32" spans="2:18" x14ac:dyDescent="0.25">
      <c r="B32">
        <v>5</v>
      </c>
      <c r="C32" s="10">
        <v>45</v>
      </c>
      <c r="D32">
        <f>42*POWER(10,12)</f>
        <v>42000000000000</v>
      </c>
      <c r="E32">
        <f>POWER(10,-18)*2.381</f>
        <v>2.3809999999999999E-18</v>
      </c>
      <c r="F32" s="3">
        <v>1.1753619896422499E-19</v>
      </c>
      <c r="G32" s="1">
        <f t="shared" si="10"/>
        <v>2.4985361989642249E-18</v>
      </c>
      <c r="H32">
        <f t="shared" si="11"/>
        <v>1.0493852035649745E-4</v>
      </c>
      <c r="I32">
        <f t="shared" si="12"/>
        <v>1.0001049440265957</v>
      </c>
      <c r="J32">
        <f t="shared" si="13"/>
        <v>0.99989506698549735</v>
      </c>
      <c r="K32">
        <f t="shared" si="14"/>
        <v>1.0493301450265058E-4</v>
      </c>
      <c r="L32" s="11">
        <f>(1-POWER(1-K32,5))*100</f>
        <v>5.2455497469150458E-2</v>
      </c>
      <c r="M32" s="7">
        <v>0.10274999999999999</v>
      </c>
    </row>
    <row r="33" spans="2:13" x14ac:dyDescent="0.25">
      <c r="B33">
        <v>10</v>
      </c>
      <c r="C33" s="10">
        <v>46</v>
      </c>
      <c r="D33">
        <f t="shared" ref="D33:D50" si="15">42*POWER(10,12)</f>
        <v>42000000000000</v>
      </c>
      <c r="E33">
        <f t="shared" si="9"/>
        <v>2.3809999999999999E-18</v>
      </c>
      <c r="F33" s="3">
        <v>4.6865475754967802E-19</v>
      </c>
      <c r="G33" s="1">
        <f t="shared" si="10"/>
        <v>2.8496547575496778E-18</v>
      </c>
      <c r="H33">
        <f t="shared" si="11"/>
        <v>1.1968549981708647E-4</v>
      </c>
      <c r="I33">
        <f t="shared" si="12"/>
        <v>1.0001196926624123</v>
      </c>
      <c r="J33">
        <f t="shared" si="13"/>
        <v>0.99988032166220664</v>
      </c>
      <c r="K33">
        <f t="shared" si="14"/>
        <v>1.1967833779336079E-4</v>
      </c>
      <c r="L33" s="11">
        <f t="shared" ref="L33:L50" si="16">(1-POWER(1-K33,5))*100</f>
        <v>5.982484770618024E-2</v>
      </c>
      <c r="M33" s="7">
        <v>5.525E-2</v>
      </c>
    </row>
    <row r="34" spans="2:13" x14ac:dyDescent="0.25">
      <c r="B34">
        <v>15</v>
      </c>
      <c r="C34" s="10">
        <v>47</v>
      </c>
      <c r="D34">
        <f t="shared" si="15"/>
        <v>42000000000000</v>
      </c>
      <c r="E34">
        <f t="shared" si="9"/>
        <v>2.3809999999999999E-18</v>
      </c>
      <c r="F34" s="3">
        <v>2.179207784411477E-18</v>
      </c>
      <c r="G34" s="1">
        <f t="shared" si="10"/>
        <v>4.5602077844114765E-18</v>
      </c>
      <c r="H34">
        <f t="shared" si="11"/>
        <v>1.9152872694528202E-4</v>
      </c>
      <c r="I34">
        <f t="shared" si="12"/>
        <v>1.0001915470697429</v>
      </c>
      <c r="J34">
        <f t="shared" si="13"/>
        <v>0.99980848961351043</v>
      </c>
      <c r="K34">
        <f t="shared" si="14"/>
        <v>1.9151038648956842E-4</v>
      </c>
      <c r="L34" s="11">
        <f t="shared" si="16"/>
        <v>9.5718524039856145E-2</v>
      </c>
      <c r="M34" s="7">
        <v>6.3250000000000001E-2</v>
      </c>
    </row>
    <row r="35" spans="2:13" x14ac:dyDescent="0.25">
      <c r="B35">
        <v>20</v>
      </c>
      <c r="C35" s="10">
        <v>47.5</v>
      </c>
      <c r="D35">
        <f t="shared" si="15"/>
        <v>42000000000000</v>
      </c>
      <c r="E35">
        <f t="shared" si="9"/>
        <v>2.3809999999999999E-18</v>
      </c>
      <c r="F35" s="3">
        <v>3.1214540236433897E-18</v>
      </c>
      <c r="G35" s="1">
        <f t="shared" si="10"/>
        <v>5.50245402364339E-18</v>
      </c>
      <c r="H35">
        <f t="shared" si="11"/>
        <v>2.3110306899302237E-4</v>
      </c>
      <c r="I35">
        <f t="shared" si="12"/>
        <v>1.0002311297753645</v>
      </c>
      <c r="J35">
        <f t="shared" si="13"/>
        <v>0.99976892363326419</v>
      </c>
      <c r="K35">
        <f t="shared" si="14"/>
        <v>2.3107636673580512E-4</v>
      </c>
      <c r="L35" s="11">
        <f t="shared" si="16"/>
        <v>0.11548479941783096</v>
      </c>
      <c r="M35" s="7">
        <v>0.10224999999999999</v>
      </c>
    </row>
    <row r="36" spans="2:13" x14ac:dyDescent="0.25">
      <c r="B36">
        <v>25</v>
      </c>
      <c r="C36" s="10">
        <v>48</v>
      </c>
      <c r="D36">
        <f t="shared" si="15"/>
        <v>42000000000000</v>
      </c>
      <c r="E36">
        <f t="shared" si="9"/>
        <v>2.3809999999999999E-18</v>
      </c>
      <c r="F36" s="3">
        <v>6.48257418778983E-18</v>
      </c>
      <c r="G36" s="1">
        <f t="shared" si="10"/>
        <v>8.8635741877898299E-18</v>
      </c>
      <c r="H36">
        <f t="shared" si="11"/>
        <v>3.7227011588717286E-4</v>
      </c>
      <c r="I36">
        <f t="shared" si="12"/>
        <v>1.0003723394170061</v>
      </c>
      <c r="J36">
        <f t="shared" si="13"/>
        <v>0.99962779916803468</v>
      </c>
      <c r="K36" s="16">
        <f t="shared" si="14"/>
        <v>3.7220083196531917E-4</v>
      </c>
      <c r="L36" s="11">
        <f t="shared" si="16"/>
        <v>0.18596193407600659</v>
      </c>
      <c r="M36" s="7">
        <v>0.16425000000000001</v>
      </c>
    </row>
    <row r="37" spans="2:13" x14ac:dyDescent="0.25">
      <c r="B37">
        <v>30</v>
      </c>
      <c r="C37" s="10">
        <v>48.5</v>
      </c>
      <c r="D37">
        <f t="shared" si="15"/>
        <v>42000000000000</v>
      </c>
      <c r="E37">
        <f t="shared" si="9"/>
        <v>2.3809999999999999E-18</v>
      </c>
      <c r="F37" s="3">
        <v>1.3291652663728701E-17</v>
      </c>
      <c r="G37" s="1">
        <f t="shared" si="10"/>
        <v>1.5672652663728701E-17</v>
      </c>
      <c r="H37">
        <f t="shared" si="11"/>
        <v>6.5825141187660541E-4</v>
      </c>
      <c r="I37">
        <f t="shared" si="12"/>
        <v>1.0006584681068813</v>
      </c>
      <c r="J37">
        <f t="shared" si="13"/>
        <v>0.99934196518805563</v>
      </c>
      <c r="K37" s="16">
        <f t="shared" si="14"/>
        <v>6.5803481194437463E-4</v>
      </c>
      <c r="L37" s="11">
        <f t="shared" si="16"/>
        <v>0.32858468100023241</v>
      </c>
      <c r="M37" s="7">
        <v>0.30025000000000002</v>
      </c>
    </row>
    <row r="38" spans="2:13" x14ac:dyDescent="0.25">
      <c r="B38">
        <v>35</v>
      </c>
      <c r="C38" s="10">
        <v>49</v>
      </c>
      <c r="D38">
        <f t="shared" si="15"/>
        <v>42000000000000</v>
      </c>
      <c r="E38">
        <f t="shared" si="9"/>
        <v>2.3809999999999999E-18</v>
      </c>
      <c r="F38" s="3">
        <v>2.6913224489421098E-17</v>
      </c>
      <c r="G38" s="1">
        <f t="shared" si="10"/>
        <v>2.9294224489421101E-17</v>
      </c>
      <c r="H38">
        <f t="shared" si="11"/>
        <v>1.2303574285556862E-3</v>
      </c>
      <c r="I38">
        <f t="shared" si="12"/>
        <v>1.0012311146287671</v>
      </c>
      <c r="J38">
        <f t="shared" si="13"/>
        <v>0.99877039915082588</v>
      </c>
      <c r="K38" s="16">
        <f t="shared" si="14"/>
        <v>1.2296008491741173E-3</v>
      </c>
      <c r="L38" s="11">
        <f t="shared" si="16"/>
        <v>0.61329036425206152</v>
      </c>
      <c r="M38" s="7">
        <v>0.45324999999999999</v>
      </c>
    </row>
    <row r="39" spans="2:13" x14ac:dyDescent="0.25">
      <c r="B39">
        <v>40</v>
      </c>
      <c r="C39" s="10">
        <v>49.5</v>
      </c>
      <c r="D39">
        <f t="shared" si="15"/>
        <v>42000000000000</v>
      </c>
      <c r="E39">
        <f t="shared" si="9"/>
        <v>2.3809999999999999E-18</v>
      </c>
      <c r="F39" s="5">
        <v>5.3829281751413597E-17</v>
      </c>
      <c r="G39" s="1">
        <f t="shared" si="10"/>
        <v>5.6210281751413603E-17</v>
      </c>
      <c r="H39">
        <f t="shared" si="11"/>
        <v>2.3608318335593711E-3</v>
      </c>
      <c r="I39">
        <f t="shared" si="12"/>
        <v>1.0023636207913542</v>
      </c>
      <c r="J39">
        <f t="shared" si="13"/>
        <v>0.99764195273818079</v>
      </c>
      <c r="K39" s="16">
        <f t="shared" si="14"/>
        <v>2.3580472618192072E-3</v>
      </c>
      <c r="L39" s="11">
        <f t="shared" si="16"/>
        <v>1.1734763402240556</v>
      </c>
      <c r="M39" s="7">
        <v>0.63800000000000001</v>
      </c>
    </row>
    <row r="40" spans="2:13" x14ac:dyDescent="0.25">
      <c r="B40">
        <v>45</v>
      </c>
      <c r="C40" s="10">
        <v>50</v>
      </c>
      <c r="D40">
        <f t="shared" si="15"/>
        <v>42000000000000</v>
      </c>
      <c r="E40">
        <f t="shared" si="9"/>
        <v>2.3809999999999999E-18</v>
      </c>
      <c r="F40" s="5">
        <v>1.0637633622088999E-16</v>
      </c>
      <c r="G40" s="1">
        <f t="shared" si="10"/>
        <v>1.0875733622089E-16</v>
      </c>
      <c r="H40">
        <f t="shared" si="11"/>
        <v>4.5678081212773801E-3</v>
      </c>
      <c r="I40">
        <f t="shared" si="12"/>
        <v>1.0045782564594041</v>
      </c>
      <c r="J40">
        <f t="shared" si="13"/>
        <v>0.99544260844790733</v>
      </c>
      <c r="K40" s="16">
        <f t="shared" si="14"/>
        <v>4.5573915520926711E-3</v>
      </c>
      <c r="L40" s="11">
        <f t="shared" si="16"/>
        <v>2.2580203989831737</v>
      </c>
      <c r="M40" s="7">
        <v>0.95499999999999996</v>
      </c>
    </row>
    <row r="41" spans="2:13" x14ac:dyDescent="0.25">
      <c r="B41">
        <v>50</v>
      </c>
      <c r="C41" s="10">
        <v>50.5</v>
      </c>
      <c r="D41">
        <f t="shared" si="15"/>
        <v>42000000000000</v>
      </c>
      <c r="E41">
        <f t="shared" si="9"/>
        <v>2.3809999999999999E-18</v>
      </c>
      <c r="F41" s="5">
        <v>2.0775397468683602E-16</v>
      </c>
      <c r="G41" s="1">
        <f t="shared" si="10"/>
        <v>2.1013497468683602E-16</v>
      </c>
      <c r="H41">
        <f t="shared" si="11"/>
        <v>8.8256689368471121E-3</v>
      </c>
      <c r="I41">
        <f t="shared" si="12"/>
        <v>1.0088647299816567</v>
      </c>
      <c r="J41">
        <f t="shared" si="13"/>
        <v>0.99121316295613004</v>
      </c>
      <c r="K41" s="16">
        <f t="shared" si="14"/>
        <v>8.786837043869955E-3</v>
      </c>
      <c r="L41" s="11">
        <f t="shared" si="16"/>
        <v>4.3168854599146878</v>
      </c>
      <c r="M41" s="7">
        <v>1.5587500000000001</v>
      </c>
    </row>
    <row r="42" spans="2:13" x14ac:dyDescent="0.25">
      <c r="B42">
        <v>55</v>
      </c>
      <c r="C42" s="10">
        <v>51</v>
      </c>
      <c r="D42">
        <f t="shared" si="15"/>
        <v>42000000000000</v>
      </c>
      <c r="E42">
        <f t="shared" si="9"/>
        <v>2.3809999999999999E-18</v>
      </c>
      <c r="F42" s="5">
        <v>4.0108157672897096E-16</v>
      </c>
      <c r="G42" s="1">
        <f t="shared" si="10"/>
        <v>4.0346257672897098E-16</v>
      </c>
      <c r="H42">
        <f t="shared" si="11"/>
        <v>1.6945428222616781E-2</v>
      </c>
      <c r="I42">
        <f t="shared" si="12"/>
        <v>1.0170898164116864</v>
      </c>
      <c r="J42">
        <f t="shared" si="13"/>
        <v>0.98319733799716957</v>
      </c>
      <c r="K42" s="16">
        <f t="shared" si="14"/>
        <v>1.6802662002830426E-2</v>
      </c>
      <c r="L42" s="11">
        <f t="shared" si="16"/>
        <v>8.123705716336671</v>
      </c>
      <c r="M42" s="7">
        <v>2.3952499999999999</v>
      </c>
    </row>
    <row r="43" spans="2:13" x14ac:dyDescent="0.25">
      <c r="B43">
        <v>60</v>
      </c>
      <c r="C43" s="10">
        <v>51.5</v>
      </c>
      <c r="D43">
        <f t="shared" si="15"/>
        <v>42000000000000</v>
      </c>
      <c r="E43">
        <f t="shared" si="9"/>
        <v>2.3809999999999999E-18</v>
      </c>
      <c r="F43" s="5">
        <v>7.6558491598447101E-16</v>
      </c>
      <c r="G43" s="1">
        <f t="shared" si="10"/>
        <v>7.6796591598447098E-16</v>
      </c>
      <c r="H43">
        <f t="shared" si="11"/>
        <v>3.2254568471347778E-2</v>
      </c>
      <c r="I43">
        <f t="shared" si="12"/>
        <v>1.0327803851671264</v>
      </c>
      <c r="J43">
        <f t="shared" si="13"/>
        <v>0.96826006221853078</v>
      </c>
      <c r="K43" s="16">
        <f t="shared" si="14"/>
        <v>3.1739937781469219E-2</v>
      </c>
      <c r="L43" s="11">
        <f t="shared" si="16"/>
        <v>14.894016574433721</v>
      </c>
      <c r="M43" s="7">
        <v>3.5565000000000002</v>
      </c>
    </row>
    <row r="44" spans="2:13" x14ac:dyDescent="0.25">
      <c r="B44">
        <v>65</v>
      </c>
      <c r="C44" s="10">
        <v>52</v>
      </c>
      <c r="D44">
        <f t="shared" si="15"/>
        <v>42000000000000</v>
      </c>
      <c r="E44">
        <f t="shared" si="9"/>
        <v>2.3809999999999999E-18</v>
      </c>
      <c r="F44" s="5">
        <v>1.4451957506734199E-15</v>
      </c>
      <c r="G44" s="1">
        <f t="shared" si="10"/>
        <v>1.4475767506734199E-15</v>
      </c>
      <c r="H44">
        <f t="shared" si="11"/>
        <v>6.0798223528283638E-2</v>
      </c>
      <c r="I44">
        <f t="shared" si="12"/>
        <v>1.0626844678303415</v>
      </c>
      <c r="J44">
        <f t="shared" si="13"/>
        <v>0.94101309492334728</v>
      </c>
      <c r="K44" s="16">
        <f t="shared" si="14"/>
        <v>5.8986905076652718E-2</v>
      </c>
      <c r="L44" s="11">
        <f t="shared" si="16"/>
        <v>26.213257957550205</v>
      </c>
      <c r="M44" s="7">
        <v>5.3137499999999998</v>
      </c>
    </row>
    <row r="45" spans="2:13" x14ac:dyDescent="0.25">
      <c r="B45">
        <v>70</v>
      </c>
      <c r="C45" s="10">
        <v>52.5</v>
      </c>
      <c r="D45">
        <f t="shared" si="15"/>
        <v>42000000000000</v>
      </c>
      <c r="E45">
        <f t="shared" si="9"/>
        <v>2.3809999999999999E-18</v>
      </c>
      <c r="F45" s="5">
        <v>2.6985176638793698E-15</v>
      </c>
      <c r="G45" s="1">
        <f t="shared" si="10"/>
        <v>2.7008986638793698E-15</v>
      </c>
      <c r="H45">
        <f t="shared" si="11"/>
        <v>0.11343774388293354</v>
      </c>
      <c r="I45">
        <f t="shared" si="12"/>
        <v>1.1201221522657969</v>
      </c>
      <c r="J45">
        <f t="shared" si="13"/>
        <v>0.89275977443816079</v>
      </c>
      <c r="K45" s="16">
        <f t="shared" si="14"/>
        <v>0.10724022556183921</v>
      </c>
      <c r="L45" s="11">
        <f t="shared" si="16"/>
        <v>43.288247376030085</v>
      </c>
      <c r="M45" s="7">
        <v>7.5759999999999996</v>
      </c>
    </row>
    <row r="46" spans="2:13" x14ac:dyDescent="0.25">
      <c r="B46">
        <v>75</v>
      </c>
      <c r="C46" s="10">
        <v>53</v>
      </c>
      <c r="D46">
        <f t="shared" si="15"/>
        <v>42000000000000</v>
      </c>
      <c r="E46">
        <f t="shared" si="9"/>
        <v>2.3809999999999999E-18</v>
      </c>
      <c r="F46" s="5">
        <v>4.9851602730033211E-15</v>
      </c>
      <c r="G46" s="1">
        <f t="shared" si="10"/>
        <v>4.9875412730033208E-15</v>
      </c>
      <c r="H46">
        <f t="shared" si="11"/>
        <v>0.20947673346613949</v>
      </c>
      <c r="I46">
        <f t="shared" si="12"/>
        <v>1.2330326863803327</v>
      </c>
      <c r="J46">
        <f t="shared" si="13"/>
        <v>0.81100850857050755</v>
      </c>
      <c r="K46" s="16">
        <f t="shared" si="14"/>
        <v>0.18899149142949245</v>
      </c>
      <c r="L46" s="11">
        <f t="shared" si="16"/>
        <v>64.914549858206357</v>
      </c>
      <c r="M46" s="7">
        <v>9.5097500000000004</v>
      </c>
    </row>
    <row r="47" spans="2:13" x14ac:dyDescent="0.25">
      <c r="B47" s="4">
        <v>80</v>
      </c>
      <c r="C47" s="10">
        <v>53.5</v>
      </c>
      <c r="D47">
        <f t="shared" si="15"/>
        <v>42000000000000</v>
      </c>
      <c r="E47">
        <f t="shared" si="9"/>
        <v>2.3809999999999999E-18</v>
      </c>
      <c r="F47" s="5">
        <v>9.1133008337958005E-15</v>
      </c>
      <c r="G47" s="1">
        <f t="shared" si="10"/>
        <v>9.115681833795801E-15</v>
      </c>
      <c r="H47">
        <f t="shared" si="11"/>
        <v>0.38285863701942363</v>
      </c>
      <c r="I47">
        <f t="shared" si="12"/>
        <v>1.4664707107445061</v>
      </c>
      <c r="J47">
        <f t="shared" si="13"/>
        <v>0.68190928920245153</v>
      </c>
      <c r="K47" s="4">
        <f t="shared" si="14"/>
        <v>0.31809071079754847</v>
      </c>
      <c r="L47" s="11">
        <f t="shared" si="16"/>
        <v>85.255398719702043</v>
      </c>
      <c r="M47" s="7">
        <v>11.82075</v>
      </c>
    </row>
    <row r="48" spans="2:13" x14ac:dyDescent="0.25">
      <c r="B48" s="6">
        <v>85</v>
      </c>
      <c r="C48" s="10">
        <v>54</v>
      </c>
      <c r="D48">
        <f t="shared" si="15"/>
        <v>42000000000000</v>
      </c>
      <c r="E48">
        <f t="shared" si="9"/>
        <v>2.3809999999999999E-18</v>
      </c>
      <c r="F48" s="5">
        <v>1.6489216275210699E-14</v>
      </c>
      <c r="G48" s="1">
        <f t="shared" si="10"/>
        <v>1.64915972752107E-14</v>
      </c>
      <c r="H48">
        <f t="shared" si="11"/>
        <v>0.69264708555884935</v>
      </c>
      <c r="I48">
        <f t="shared" si="12"/>
        <v>1.9990000600511331</v>
      </c>
      <c r="J48">
        <f t="shared" si="13"/>
        <v>0.50025011003472442</v>
      </c>
      <c r="K48">
        <f t="shared" si="14"/>
        <v>0.49974988996527558</v>
      </c>
      <c r="L48" s="11">
        <f t="shared" si="16"/>
        <v>96.86717623812379</v>
      </c>
      <c r="M48" s="7">
        <v>13.051</v>
      </c>
    </row>
    <row r="49" spans="2:13" x14ac:dyDescent="0.25">
      <c r="B49" s="6">
        <v>90</v>
      </c>
      <c r="C49" s="10">
        <v>54.5</v>
      </c>
      <c r="D49">
        <f t="shared" si="15"/>
        <v>42000000000000</v>
      </c>
      <c r="E49">
        <f t="shared" si="9"/>
        <v>2.3809999999999999E-18</v>
      </c>
      <c r="F49" s="5">
        <v>2.9534845186584594E-14</v>
      </c>
      <c r="G49" s="1">
        <f t="shared" si="10"/>
        <v>2.9537226186584594E-14</v>
      </c>
      <c r="H49">
        <f t="shared" si="11"/>
        <v>1.2405634998365529</v>
      </c>
      <c r="I49">
        <f t="shared" si="12"/>
        <v>3.4575612511223666</v>
      </c>
      <c r="J49">
        <f t="shared" si="13"/>
        <v>0.2892211959152966</v>
      </c>
      <c r="K49">
        <f t="shared" si="14"/>
        <v>0.7107788040847034</v>
      </c>
      <c r="L49" s="11">
        <f t="shared" si="16"/>
        <v>99.797627923530698</v>
      </c>
      <c r="M49" s="7">
        <v>14.203749999999999</v>
      </c>
    </row>
    <row r="50" spans="2:13" x14ac:dyDescent="0.25">
      <c r="B50" s="6">
        <v>95</v>
      </c>
      <c r="C50" s="10">
        <v>55</v>
      </c>
      <c r="D50">
        <f t="shared" si="15"/>
        <v>42000000000000</v>
      </c>
      <c r="E50">
        <f t="shared" si="9"/>
        <v>2.3809999999999999E-18</v>
      </c>
      <c r="F50" s="5">
        <v>5.2379354504376701E-14</v>
      </c>
      <c r="G50" s="1">
        <f t="shared" si="10"/>
        <v>5.2381735504376701E-14</v>
      </c>
      <c r="H50">
        <f t="shared" si="11"/>
        <v>2.2000328911838216</v>
      </c>
      <c r="I50">
        <f t="shared" si="12"/>
        <v>9.0253103476939422</v>
      </c>
      <c r="J50">
        <f t="shared" si="13"/>
        <v>0.1107995139752186</v>
      </c>
      <c r="K50">
        <f t="shared" si="14"/>
        <v>0.88920048602478141</v>
      </c>
      <c r="L50" s="11">
        <f t="shared" si="16"/>
        <v>99.998330104567742</v>
      </c>
      <c r="M50" s="7">
        <v>13.31</v>
      </c>
    </row>
    <row r="52" spans="2:13" x14ac:dyDescent="0.25">
      <c r="K52" s="17" t="s">
        <v>17</v>
      </c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  <row r="169" spans="3:3" x14ac:dyDescent="0.25">
      <c r="C169"/>
    </row>
    <row r="170" spans="3:3" x14ac:dyDescent="0.25">
      <c r="C170"/>
    </row>
    <row r="171" spans="3:3" x14ac:dyDescent="0.25">
      <c r="C17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Yu</dc:creator>
  <cp:lastModifiedBy>Badri</cp:lastModifiedBy>
  <dcterms:created xsi:type="dcterms:W3CDTF">2015-06-05T18:17:20Z</dcterms:created>
  <dcterms:modified xsi:type="dcterms:W3CDTF">2023-08-26T04:49:10Z</dcterms:modified>
</cp:coreProperties>
</file>