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Supplemetary Table 4" sheetId="14" r:id="rId1"/>
  </sheets>
  <calcPr calcId="181029"/>
</workbook>
</file>

<file path=xl/calcChain.xml><?xml version="1.0" encoding="utf-8"?>
<calcChain xmlns="http://schemas.openxmlformats.org/spreadsheetml/2006/main">
  <c r="H84" i="14" l="1"/>
  <c r="E84" i="14"/>
  <c r="H83" i="14"/>
  <c r="E83" i="14"/>
  <c r="H81" i="14"/>
  <c r="E81" i="14"/>
  <c r="H80" i="14"/>
  <c r="E80" i="14"/>
  <c r="H79" i="14"/>
  <c r="E79" i="14"/>
  <c r="E78" i="14"/>
  <c r="H77" i="14"/>
  <c r="E77" i="14"/>
  <c r="H75" i="14"/>
  <c r="E75" i="14"/>
  <c r="H74" i="14"/>
  <c r="E74" i="14"/>
  <c r="H72" i="14"/>
  <c r="E72" i="14"/>
  <c r="H71" i="14"/>
  <c r="E71" i="14"/>
  <c r="H70" i="14"/>
  <c r="E70" i="14"/>
  <c r="H69" i="14"/>
  <c r="E69" i="14"/>
  <c r="H68" i="14"/>
  <c r="E68" i="14"/>
  <c r="H65" i="14"/>
  <c r="E65" i="14"/>
  <c r="H64" i="14"/>
  <c r="E64" i="14"/>
  <c r="H62" i="14"/>
  <c r="E62" i="14"/>
  <c r="H61" i="14"/>
  <c r="H60" i="14"/>
  <c r="E60" i="14"/>
  <c r="H59" i="14"/>
  <c r="E59" i="14"/>
  <c r="H58" i="14"/>
  <c r="E58" i="14"/>
  <c r="H55" i="14"/>
  <c r="E55" i="14"/>
  <c r="H54" i="14"/>
  <c r="E54" i="14"/>
  <c r="H52" i="14"/>
  <c r="E52" i="14"/>
  <c r="H51" i="14"/>
  <c r="E51" i="14"/>
  <c r="H50" i="14"/>
  <c r="E50" i="14"/>
  <c r="H49" i="14"/>
  <c r="E49" i="14"/>
  <c r="H48" i="14"/>
  <c r="E48" i="14"/>
  <c r="H45" i="14"/>
  <c r="E45" i="14"/>
  <c r="H44" i="14"/>
  <c r="E44" i="14"/>
  <c r="H42" i="14"/>
  <c r="E42" i="14"/>
  <c r="H41" i="14"/>
  <c r="E41" i="14"/>
  <c r="H40" i="14"/>
  <c r="E40" i="14"/>
  <c r="H39" i="14"/>
  <c r="E39" i="14"/>
  <c r="H38" i="14"/>
  <c r="E38" i="14"/>
  <c r="H35" i="14"/>
  <c r="E35" i="14"/>
  <c r="H34" i="14"/>
  <c r="E34" i="14"/>
  <c r="H32" i="14"/>
  <c r="E32" i="14"/>
  <c r="H31" i="14"/>
  <c r="E31" i="14"/>
  <c r="H30" i="14"/>
  <c r="E30" i="14"/>
  <c r="H29" i="14"/>
  <c r="E29" i="14"/>
  <c r="H28" i="14"/>
  <c r="E28" i="14"/>
  <c r="H25" i="14"/>
  <c r="E25" i="14"/>
  <c r="H24" i="14"/>
  <c r="E24" i="14"/>
  <c r="H22" i="14"/>
  <c r="E22" i="14"/>
  <c r="H21" i="14"/>
  <c r="E21" i="14"/>
  <c r="H20" i="14"/>
  <c r="E20" i="14"/>
  <c r="H19" i="14"/>
  <c r="E19" i="14"/>
  <c r="H18" i="14"/>
  <c r="E18" i="14"/>
  <c r="H16" i="14"/>
  <c r="E16" i="14"/>
  <c r="H15" i="14"/>
  <c r="E15" i="14"/>
  <c r="H13" i="14"/>
  <c r="E13" i="14"/>
  <c r="H12" i="14"/>
  <c r="E12" i="14"/>
  <c r="H11" i="14"/>
  <c r="E11" i="14"/>
  <c r="H10" i="14"/>
  <c r="E10" i="14"/>
  <c r="H9" i="14"/>
  <c r="E9" i="14"/>
</calcChain>
</file>

<file path=xl/sharedStrings.xml><?xml version="1.0" encoding="utf-8"?>
<sst xmlns="http://schemas.openxmlformats.org/spreadsheetml/2006/main" count="41" uniqueCount="14">
  <si>
    <t>观察日期</t>
  </si>
  <si>
    <t>实验分组</t>
  </si>
  <si>
    <t>日期:</t>
  </si>
  <si>
    <t>SETD2-KO</t>
  </si>
  <si>
    <t>WT</t>
  </si>
  <si>
    <t>长径</t>
  </si>
  <si>
    <t>短径</t>
  </si>
  <si>
    <t>体积</t>
  </si>
  <si>
    <t>接种后天数：</t>
  </si>
  <si>
    <t>均数</t>
  </si>
  <si>
    <t>标准差</t>
  </si>
  <si>
    <t>日期：</t>
  </si>
  <si>
    <t>接种后天数:</t>
  </si>
  <si>
    <r>
      <rPr>
        <b/>
        <sz val="12"/>
        <rFont val="Times New Roman"/>
        <family val="1"/>
      </rPr>
      <t>Supplementary Table 4. Tumor volume of A375 borne by nude mice with or without SETD2 expressoin.</t>
    </r>
    <r>
      <rPr>
        <b/>
        <sz val="20"/>
        <rFont val="Arial"/>
        <family val="2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</si>
</sst>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6">
    <font>
      <sz val="12"/>
      <color theme="1"/>
      <name val="Calibri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b/>
      <sz val="20"/>
      <name val="Arial"/>
      <family val="1"/>
      <charset val="134"/>
    </font>
    <font>
      <b/>
      <sz val="12"/>
      <name val="Times New Roman"/>
      <family val="1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/>
    <xf numFmtId="0" fontId="1" fillId="0" borderId="2" xfId="0" applyFont="1" applyBorder="1" applyAlignment="1"/>
    <xf numFmtId="0" fontId="1" fillId="0" borderId="4" xfId="0" applyFont="1" applyBorder="1" applyAlignment="1"/>
    <xf numFmtId="164" fontId="1" fillId="3" borderId="0" xfId="0" applyNumberFormat="1" applyFont="1" applyFill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8" xfId="0" applyFont="1" applyBorder="1" applyAlignment="1"/>
    <xf numFmtId="0" fontId="1" fillId="0" borderId="1" xfId="0" applyFont="1" applyBorder="1" applyAlignment="1"/>
    <xf numFmtId="0" fontId="1" fillId="3" borderId="3" xfId="0" applyFont="1" applyFill="1" applyBorder="1" applyAlignment="1"/>
    <xf numFmtId="0" fontId="1" fillId="0" borderId="3" xfId="0" applyFont="1" applyBorder="1" applyAlignment="1"/>
    <xf numFmtId="0" fontId="1" fillId="3" borderId="0" xfId="0" applyFont="1" applyFill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0" xfId="0" applyFont="1" applyAlignment="1"/>
    <xf numFmtId="0" fontId="2" fillId="0" borderId="13" xfId="0" applyFont="1" applyBorder="1" applyAlignment="1"/>
    <xf numFmtId="0" fontId="2" fillId="0" borderId="9" xfId="0" applyFont="1" applyBorder="1" applyAlignment="1"/>
    <xf numFmtId="0" fontId="2" fillId="0" borderId="2" xfId="0" applyFont="1" applyBorder="1" applyAlignment="1"/>
    <xf numFmtId="0" fontId="2" fillId="0" borderId="14" xfId="0" applyFont="1" applyBorder="1" applyAlignment="1"/>
    <xf numFmtId="14" fontId="1" fillId="3" borderId="0" xfId="0" applyNumberFormat="1" applyFont="1" applyFill="1" applyAlignment="1">
      <alignment horizontal="right"/>
    </xf>
    <xf numFmtId="164" fontId="2" fillId="0" borderId="13" xfId="0" applyNumberFormat="1" applyFont="1" applyBorder="1" applyAlignment="1"/>
    <xf numFmtId="164" fontId="2" fillId="0" borderId="12" xfId="0" applyNumberFormat="1" applyFont="1" applyBorder="1" applyAlignment="1"/>
    <xf numFmtId="164" fontId="2" fillId="0" borderId="0" xfId="0" applyNumberFormat="1" applyFont="1" applyAlignment="1"/>
    <xf numFmtId="14" fontId="1" fillId="3" borderId="0" xfId="0" applyNumberFormat="1" applyFont="1" applyFill="1" applyAlignment="1"/>
    <xf numFmtId="0" fontId="0" fillId="2" borderId="3" xfId="0" applyFill="1" applyBorder="1">
      <alignment vertical="center"/>
    </xf>
    <xf numFmtId="0" fontId="0" fillId="0" borderId="3" xfId="0" applyBorder="1">
      <alignment vertical="center"/>
    </xf>
    <xf numFmtId="0" fontId="1" fillId="2" borderId="3" xfId="0" applyFont="1" applyFill="1" applyBorder="1" applyAlignment="1"/>
    <xf numFmtId="0" fontId="1" fillId="0" borderId="0" xfId="0" applyFont="1" applyAlignment="1">
      <alignment horizontal="center"/>
    </xf>
    <xf numFmtId="0" fontId="1" fillId="0" borderId="2" xfId="0" applyFont="1" applyBorder="1" applyAlignment="1"/>
    <xf numFmtId="0" fontId="1" fillId="0" borderId="0" xfId="0" applyFont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407035</xdr:colOff>
      <xdr:row>7</xdr:row>
      <xdr:rowOff>81915</xdr:rowOff>
    </xdr:from>
    <xdr:to>
      <xdr:col>16</xdr:col>
      <xdr:colOff>163195</xdr:colOff>
      <xdr:row>40</xdr:row>
      <xdr:rowOff>18415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pSpPr/>
      </xdr:nvGrpSpPr>
      <xdr:grpSpPr>
        <a:xfrm>
          <a:off x="7646035" y="1482090"/>
          <a:ext cx="6461760" cy="6537325"/>
          <a:chOff x="11959" y="11780"/>
          <a:chExt cx="12436" cy="10347"/>
        </a:xfrm>
      </xdr:grpSpPr>
      <xdr:grpSp>
        <xdr:nvGrpSpPr>
          <xdr:cNvPr id="3" name="组合 2">
            <a:extLst>
              <a:ext uri="{FF2B5EF4-FFF2-40B4-BE49-F238E27FC236}">
                <a16:creationId xmlns:a16="http://schemas.microsoft.com/office/drawing/2014/main" xmlns="" id="{00000000-0008-0000-0300-000003000000}"/>
              </a:ext>
            </a:extLst>
          </xdr:cNvPr>
          <xdr:cNvGrpSpPr/>
        </xdr:nvGrpSpPr>
        <xdr:grpSpPr>
          <a:xfrm>
            <a:off x="11959" y="11780"/>
            <a:ext cx="12436" cy="10347"/>
            <a:chOff x="12079" y="21320"/>
            <a:chExt cx="12436" cy="10347"/>
          </a:xfrm>
        </xdr:grpSpPr>
        <xdr:pic>
          <xdr:nvPicPr>
            <xdr:cNvPr id="5" name="图片 4" descr="0db333bf22c793d5381fcc738d4538e">
              <a:extLst>
                <a:ext uri="{FF2B5EF4-FFF2-40B4-BE49-F238E27FC236}">
                  <a16:creationId xmlns:a16="http://schemas.microsoft.com/office/drawing/2014/main" xmlns="" id="{00000000-0008-0000-03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rcRect b="37607"/>
            <a:stretch>
              <a:fillRect/>
            </a:stretch>
          </xdr:blipFill>
          <xdr:spPr>
            <a:xfrm>
              <a:off x="12079" y="21320"/>
              <a:ext cx="12436" cy="10347"/>
            </a:xfrm>
            <a:prstGeom prst="rect">
              <a:avLst/>
            </a:prstGeom>
          </xdr:spPr>
        </xdr:pic>
        <xdr:sp macro="" textlink="">
          <xdr:nvSpPr>
            <xdr:cNvPr id="6" name="文本框 5">
              <a:extLst>
                <a:ext uri="{FF2B5EF4-FFF2-40B4-BE49-F238E27FC236}">
                  <a16:creationId xmlns:a16="http://schemas.microsoft.com/office/drawing/2014/main" xmlns="" id="{00000000-0008-0000-0300-000006000000}"/>
                </a:ext>
              </a:extLst>
            </xdr:cNvPr>
            <xdr:cNvSpPr txBox="1"/>
          </xdr:nvSpPr>
          <xdr:spPr>
            <a:xfrm>
              <a:off x="22552" y="26479"/>
              <a:ext cx="1933" cy="488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n-US" altLang="zh-CN" sz="2000" b="1"/>
                <a:t>     WT</a:t>
              </a:r>
            </a:p>
          </xdr:txBody>
        </xdr:sp>
      </xdr:grpSp>
      <xdr:sp macro="" textlink="">
        <xdr:nvSpPr>
          <xdr:cNvPr id="4" name="文本框 3">
            <a:extLst>
              <a:ext uri="{FF2B5EF4-FFF2-40B4-BE49-F238E27FC236}">
                <a16:creationId xmlns:a16="http://schemas.microsoft.com/office/drawing/2014/main" xmlns="" id="{00000000-0008-0000-0300-000004000000}"/>
              </a:ext>
            </a:extLst>
          </xdr:cNvPr>
          <xdr:cNvSpPr txBox="1"/>
        </xdr:nvSpPr>
        <xdr:spPr>
          <a:xfrm>
            <a:off x="21251" y="11814"/>
            <a:ext cx="3103" cy="54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lang="en-US" altLang="zh-CN" sz="2000" b="1"/>
              <a:t>SETD2-KO</a:t>
            </a:r>
          </a:p>
          <a:p>
            <a:pPr algn="l"/>
            <a:endParaRPr lang="en-US" altLang="zh-CN" sz="20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1"/>
  <sheetViews>
    <sheetView tabSelected="1" workbookViewId="0">
      <selection activeCell="B3" sqref="B3:P4"/>
    </sheetView>
  </sheetViews>
  <sheetFormatPr defaultColWidth="11" defaultRowHeight="15.75"/>
  <cols>
    <col min="2" max="2" width="11.5"/>
    <col min="5" max="8" width="12.625"/>
  </cols>
  <sheetData>
    <row r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>
      <c r="A3" s="1"/>
      <c r="B3" s="41" t="s">
        <v>13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1"/>
      <c r="R3" s="1"/>
      <c r="S3" s="1"/>
      <c r="T3" s="1"/>
      <c r="U3" s="1"/>
    </row>
    <row r="4" spans="1:21">
      <c r="A4" s="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1"/>
      <c r="R4" s="1"/>
      <c r="S4" s="1"/>
      <c r="T4" s="1"/>
      <c r="U4" s="1"/>
    </row>
    <row r="5" spans="1:21">
      <c r="A5" s="1"/>
      <c r="B5" s="1"/>
      <c r="C5" s="1"/>
      <c r="D5" s="1"/>
      <c r="E5" s="1"/>
      <c r="F5" s="1"/>
      <c r="G5" s="1"/>
      <c r="H5" s="30"/>
      <c r="I5" s="3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1"/>
      <c r="B6" s="3" t="s">
        <v>0</v>
      </c>
      <c r="C6" s="32" t="s">
        <v>1</v>
      </c>
      <c r="D6" s="33"/>
      <c r="E6" s="33"/>
      <c r="F6" s="33"/>
      <c r="G6" s="33"/>
      <c r="H6" s="3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1"/>
      <c r="B7" s="1" t="s">
        <v>2</v>
      </c>
      <c r="C7" s="35" t="s">
        <v>3</v>
      </c>
      <c r="D7" s="36"/>
      <c r="E7" s="37"/>
      <c r="F7" s="38" t="s">
        <v>4</v>
      </c>
      <c r="G7" s="39"/>
      <c r="H7" s="40"/>
      <c r="I7" s="29"/>
      <c r="J7" s="29"/>
      <c r="K7" s="29"/>
      <c r="L7" s="29"/>
      <c r="M7" s="29"/>
      <c r="N7" s="29"/>
      <c r="O7" s="29"/>
      <c r="P7" s="29"/>
      <c r="Q7" s="29"/>
      <c r="R7" s="1"/>
      <c r="S7" s="1"/>
      <c r="T7" s="1"/>
      <c r="U7" s="1"/>
    </row>
    <row r="8" spans="1:21">
      <c r="A8" s="1"/>
      <c r="B8" s="4">
        <v>11.23</v>
      </c>
      <c r="C8" s="5" t="s">
        <v>5</v>
      </c>
      <c r="D8" s="2" t="s">
        <v>6</v>
      </c>
      <c r="E8" s="6" t="s">
        <v>7</v>
      </c>
      <c r="F8" s="7" t="s">
        <v>5</v>
      </c>
      <c r="G8" s="8" t="s">
        <v>6</v>
      </c>
      <c r="H8" s="3" t="s">
        <v>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1"/>
      <c r="B9" s="1" t="s">
        <v>8</v>
      </c>
      <c r="C9" s="9">
        <v>4.22</v>
      </c>
      <c r="D9" s="9">
        <v>3.97</v>
      </c>
      <c r="E9" s="10">
        <f>0.5*C9*D9*D9</f>
        <v>33.255499</v>
      </c>
      <c r="F9" s="9">
        <v>4</v>
      </c>
      <c r="G9" s="9">
        <v>3.37</v>
      </c>
      <c r="H9" s="10">
        <f>0.5*F9*G9*G9</f>
        <v>22.713799999999999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1"/>
      <c r="B10" s="11">
        <v>4</v>
      </c>
      <c r="C10" s="9">
        <v>4.26</v>
      </c>
      <c r="D10" s="9">
        <v>3.75</v>
      </c>
      <c r="E10" s="10">
        <f>0.5*C10*D10*D10</f>
        <v>29.953125</v>
      </c>
      <c r="F10" s="9">
        <v>3.99</v>
      </c>
      <c r="G10" s="9">
        <v>3.25</v>
      </c>
      <c r="H10" s="10">
        <f>0.5*F10*G10*G10</f>
        <v>21.072187499999998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"/>
      <c r="B11" s="1"/>
      <c r="C11" s="9">
        <v>3.71</v>
      </c>
      <c r="D11" s="9">
        <v>3.99</v>
      </c>
      <c r="E11" s="10">
        <f>0.5*C11*D11*D11</f>
        <v>29.531785500000002</v>
      </c>
      <c r="F11" s="9">
        <v>4.1100000000000003</v>
      </c>
      <c r="G11" s="9">
        <v>3.38</v>
      </c>
      <c r="H11" s="10">
        <f>0.5*F11*G11*G11</f>
        <v>23.477142000000001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"/>
      <c r="B12" s="1"/>
      <c r="C12" s="9">
        <v>3.07</v>
      </c>
      <c r="D12" s="9">
        <v>3.03</v>
      </c>
      <c r="E12" s="10">
        <f>0.5*C12*D12*D12</f>
        <v>14.092681499999999</v>
      </c>
      <c r="F12" s="9">
        <v>4.07</v>
      </c>
      <c r="G12" s="9">
        <v>3.75</v>
      </c>
      <c r="H12" s="10">
        <f>0.5*F12*G12*G12</f>
        <v>28.6171875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1"/>
      <c r="B13" s="1"/>
      <c r="C13" s="9">
        <v>3.65</v>
      </c>
      <c r="D13" s="9">
        <v>3.57</v>
      </c>
      <c r="E13" s="10">
        <f>0.5*C13*D13*D13</f>
        <v>23.259442499999999</v>
      </c>
      <c r="F13" s="9">
        <v>4.6100000000000003</v>
      </c>
      <c r="G13" s="9">
        <v>3.99</v>
      </c>
      <c r="H13" s="10">
        <f>0.5*F13*G13*G13</f>
        <v>36.6958305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1"/>
      <c r="B14" s="1"/>
      <c r="C14" s="9"/>
      <c r="D14" s="9"/>
      <c r="E14" s="10"/>
      <c r="F14" s="9"/>
      <c r="G14" s="9"/>
      <c r="H14" s="1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1"/>
      <c r="B15" s="1"/>
      <c r="C15" s="12" t="s">
        <v>9</v>
      </c>
      <c r="D15" s="13"/>
      <c r="E15" s="14">
        <f>AVERAGE(E9:E14)</f>
        <v>26.0185067</v>
      </c>
      <c r="F15" s="12"/>
      <c r="G15" s="13"/>
      <c r="H15" s="14">
        <f>AVERAGE(H9:H14)</f>
        <v>26.5152295</v>
      </c>
      <c r="I15" s="16"/>
      <c r="J15" s="16"/>
      <c r="K15" s="16"/>
      <c r="L15" s="16"/>
      <c r="M15" s="16"/>
      <c r="N15" s="16"/>
      <c r="O15" s="16"/>
      <c r="P15" s="16"/>
      <c r="Q15" s="16"/>
      <c r="R15" s="1"/>
      <c r="S15" s="1"/>
      <c r="T15" s="1"/>
      <c r="U15" s="1"/>
    </row>
    <row r="16" spans="1:21">
      <c r="A16" s="1"/>
      <c r="B16" s="1"/>
      <c r="C16" s="15" t="s">
        <v>10</v>
      </c>
      <c r="D16" s="16"/>
      <c r="E16" s="17">
        <f>STDEV(E9:E14)</f>
        <v>7.58347131273272</v>
      </c>
      <c r="F16" s="15"/>
      <c r="G16" s="16"/>
      <c r="H16" s="17">
        <f>STDEV(H9:H14)</f>
        <v>6.3515827214532798</v>
      </c>
      <c r="I16" s="16"/>
      <c r="J16" s="16"/>
      <c r="K16" s="16"/>
      <c r="L16" s="16"/>
      <c r="M16" s="16"/>
      <c r="N16" s="16"/>
      <c r="O16" s="16"/>
      <c r="P16" s="16"/>
      <c r="Q16" s="16"/>
      <c r="R16" s="1"/>
      <c r="S16" s="1"/>
      <c r="T16" s="1"/>
      <c r="U16" s="1"/>
    </row>
    <row r="17" spans="1:21">
      <c r="A17" s="1"/>
      <c r="B17" s="2"/>
      <c r="C17" s="18"/>
      <c r="D17" s="19"/>
      <c r="E17" s="20"/>
      <c r="F17" s="18"/>
      <c r="G17" s="19"/>
      <c r="H17" s="20"/>
      <c r="I17" s="16"/>
      <c r="J17" s="16"/>
      <c r="K17" s="16"/>
      <c r="L17" s="16"/>
      <c r="M17" s="16"/>
      <c r="N17" s="16"/>
      <c r="O17" s="16"/>
      <c r="P17" s="16"/>
      <c r="Q17" s="16"/>
      <c r="R17" s="1"/>
      <c r="S17" s="1"/>
      <c r="T17" s="1"/>
      <c r="U17" s="1"/>
    </row>
    <row r="18" spans="1:21">
      <c r="A18" s="1"/>
      <c r="B18" s="1" t="s">
        <v>2</v>
      </c>
      <c r="C18" s="9">
        <v>4.2300000000000004</v>
      </c>
      <c r="D18" s="9">
        <v>3.36</v>
      </c>
      <c r="E18" s="10">
        <f>0.5*C18*D18*D18</f>
        <v>23.877503999999998</v>
      </c>
      <c r="F18" s="9">
        <v>4.79</v>
      </c>
      <c r="G18" s="9">
        <v>3.31</v>
      </c>
      <c r="H18" s="10">
        <f t="shared" ref="H18:H21" si="0">0.5*F18*G18*G18</f>
        <v>26.239859500000001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"/>
      <c r="B19" s="21">
        <v>45622</v>
      </c>
      <c r="C19" s="9">
        <v>6.4</v>
      </c>
      <c r="D19" s="9">
        <v>5.0599999999999996</v>
      </c>
      <c r="E19" s="10">
        <f>0.5*C19*D19*D19</f>
        <v>81.931520000000006</v>
      </c>
      <c r="F19" s="9">
        <v>3.83</v>
      </c>
      <c r="G19" s="9">
        <v>2.62</v>
      </c>
      <c r="H19" s="10">
        <f t="shared" si="0"/>
        <v>13.145326000000001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"/>
      <c r="B20" s="1" t="s">
        <v>8</v>
      </c>
      <c r="C20" s="9">
        <v>4.3099999999999996</v>
      </c>
      <c r="D20" s="9">
        <v>3.25</v>
      </c>
      <c r="E20" s="10">
        <f>0.5*C20*D20*D20</f>
        <v>22.7621875</v>
      </c>
      <c r="F20" s="9">
        <v>4.3499999999999996</v>
      </c>
      <c r="G20" s="9">
        <v>3.93</v>
      </c>
      <c r="H20" s="10">
        <f t="shared" si="0"/>
        <v>33.592657500000001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"/>
      <c r="B21" s="11">
        <v>7</v>
      </c>
      <c r="C21" s="9">
        <v>4.3099999999999996</v>
      </c>
      <c r="D21" s="9">
        <v>3.16</v>
      </c>
      <c r="E21" s="10">
        <f>0.5*C21*D21*D21</f>
        <v>21.518968000000001</v>
      </c>
      <c r="F21" s="9">
        <v>4.12</v>
      </c>
      <c r="G21" s="9">
        <v>3.95</v>
      </c>
      <c r="H21" s="10">
        <f t="shared" si="0"/>
        <v>32.141150000000003</v>
      </c>
      <c r="I21" s="1"/>
      <c r="J21" s="1"/>
      <c r="K21" s="1"/>
      <c r="L21" s="1"/>
      <c r="M21" s="1"/>
      <c r="N21" s="1"/>
      <c r="O21" s="1"/>
      <c r="P21" s="1"/>
      <c r="Q21" s="1"/>
      <c r="U21" s="1"/>
    </row>
    <row r="22" spans="1:21">
      <c r="A22" s="1"/>
      <c r="B22" s="1"/>
      <c r="C22" s="9">
        <v>5.01</v>
      </c>
      <c r="D22" s="9">
        <v>4.1900000000000004</v>
      </c>
      <c r="E22" s="10">
        <f>0.5*C22*D22*D22</f>
        <v>43.978030500000003</v>
      </c>
      <c r="F22" s="9">
        <v>4.9800000000000004</v>
      </c>
      <c r="G22" s="9">
        <v>4.5</v>
      </c>
      <c r="H22" s="10">
        <f>0.5*F22*G22*G22</f>
        <v>50.422499999999999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1"/>
      <c r="C23" s="9"/>
      <c r="D23" s="9"/>
      <c r="E23" s="10"/>
      <c r="F23" s="9"/>
      <c r="G23" s="9"/>
      <c r="H23" s="1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2" t="s">
        <v>9</v>
      </c>
      <c r="D24" s="13"/>
      <c r="E24" s="14">
        <f>AVERAGE(E18:E23)</f>
        <v>38.813642000000002</v>
      </c>
      <c r="F24" s="12"/>
      <c r="G24" s="13"/>
      <c r="H24" s="14">
        <f>AVERAGE(H18:H23)</f>
        <v>31.108298600000001</v>
      </c>
      <c r="I24" s="16"/>
      <c r="J24" s="16"/>
      <c r="K24" s="16"/>
      <c r="L24" s="16"/>
      <c r="M24" s="16"/>
      <c r="N24" s="16"/>
      <c r="O24" s="16"/>
      <c r="P24" s="16"/>
      <c r="Q24" s="16"/>
      <c r="R24" s="1"/>
      <c r="S24" s="1"/>
      <c r="T24" s="1"/>
      <c r="U24" s="1"/>
    </row>
    <row r="25" spans="1:21">
      <c r="A25" s="1"/>
      <c r="B25" s="1"/>
      <c r="C25" s="15" t="s">
        <v>10</v>
      </c>
      <c r="D25" s="16"/>
      <c r="E25" s="17">
        <f>STDEV(E18:E23)</f>
        <v>25.8150414995246</v>
      </c>
      <c r="F25" s="15"/>
      <c r="G25" s="16"/>
      <c r="H25" s="17">
        <f>STDEV(H18:H23)</f>
        <v>13.478197957971</v>
      </c>
      <c r="I25" s="16"/>
      <c r="J25" s="16"/>
      <c r="K25" s="16"/>
      <c r="L25" s="16"/>
      <c r="M25" s="16"/>
      <c r="N25" s="16"/>
      <c r="O25" s="16"/>
      <c r="P25" s="16"/>
      <c r="Q25" s="16"/>
      <c r="R25" s="1"/>
      <c r="S25" s="1"/>
      <c r="T25" s="1"/>
      <c r="U25" s="1"/>
    </row>
    <row r="26" spans="1:21">
      <c r="A26" s="1"/>
      <c r="B26" s="1"/>
      <c r="C26" s="15"/>
      <c r="D26" s="16"/>
      <c r="E26" s="22"/>
      <c r="F26" s="23"/>
      <c r="G26" s="24"/>
      <c r="H26" s="22"/>
      <c r="I26" s="24"/>
      <c r="J26" s="24"/>
      <c r="K26" s="24"/>
      <c r="L26" s="24"/>
      <c r="M26" s="24"/>
      <c r="N26" s="24"/>
      <c r="O26" s="24"/>
      <c r="P26" s="24"/>
      <c r="Q26" s="24"/>
      <c r="R26" s="1"/>
      <c r="S26" s="1"/>
      <c r="T26" s="1"/>
      <c r="U26" s="1"/>
    </row>
    <row r="27" spans="1:21">
      <c r="A27" s="1"/>
      <c r="B27" s="2"/>
      <c r="C27" s="18"/>
      <c r="D27" s="19"/>
      <c r="E27" s="20"/>
      <c r="F27" s="18"/>
      <c r="G27" s="19"/>
      <c r="H27" s="20"/>
      <c r="I27" s="16"/>
      <c r="J27" s="16"/>
      <c r="K27" s="16"/>
      <c r="L27" s="16"/>
      <c r="M27" s="16"/>
      <c r="N27" s="16"/>
      <c r="O27" s="16"/>
      <c r="P27" s="16"/>
      <c r="Q27" s="16"/>
      <c r="R27" s="1"/>
      <c r="S27" s="1"/>
      <c r="T27" s="1"/>
      <c r="U27" s="1"/>
    </row>
    <row r="28" spans="1:21">
      <c r="A28" s="1"/>
      <c r="B28" s="1" t="s">
        <v>11</v>
      </c>
      <c r="C28" s="9">
        <v>4.8899999999999997</v>
      </c>
      <c r="D28" s="9">
        <v>4.29</v>
      </c>
      <c r="E28" s="10">
        <f>0.5*C28*D28*D28</f>
        <v>44.9980245</v>
      </c>
      <c r="F28" s="9">
        <v>4.16</v>
      </c>
      <c r="G28" s="9">
        <v>3.96</v>
      </c>
      <c r="H28" s="10">
        <f>0.5*F28*G28*G28</f>
        <v>32.617728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25">
        <v>45625</v>
      </c>
      <c r="C29" s="9">
        <v>7.89</v>
      </c>
      <c r="D29" s="9">
        <v>6.23</v>
      </c>
      <c r="E29" s="10">
        <f>0.5*C29*D29*D29</f>
        <v>153.11689050000001</v>
      </c>
      <c r="F29" s="9">
        <v>3.8</v>
      </c>
      <c r="G29" s="9">
        <v>3.3</v>
      </c>
      <c r="H29" s="10">
        <f>0.5*F29*G29*G29</f>
        <v>20.690999999999999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 t="s">
        <v>8</v>
      </c>
      <c r="C30" s="9">
        <v>3.85</v>
      </c>
      <c r="D30" s="9">
        <v>3.85</v>
      </c>
      <c r="E30" s="10">
        <f>0.5*C30*D30*D30</f>
        <v>28.533312500000001</v>
      </c>
      <c r="F30" s="9">
        <v>3.39</v>
      </c>
      <c r="G30" s="9">
        <v>3.05</v>
      </c>
      <c r="H30" s="10">
        <f>0.5*F30*G30*G30</f>
        <v>15.767737500000001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11">
        <v>10</v>
      </c>
      <c r="C31" s="9">
        <v>3.82</v>
      </c>
      <c r="D31" s="9">
        <v>3.73</v>
      </c>
      <c r="E31" s="10">
        <f>0.5*C31*D31*D31</f>
        <v>26.573639</v>
      </c>
      <c r="F31" s="9">
        <v>4.47</v>
      </c>
      <c r="G31" s="9">
        <v>4.37</v>
      </c>
      <c r="H31" s="10">
        <f>0.5*F31*G31*G31</f>
        <v>42.681571499999997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1"/>
      <c r="C32" s="9">
        <v>7.49</v>
      </c>
      <c r="D32" s="9">
        <v>6.14</v>
      </c>
      <c r="E32" s="10">
        <f>0.5*C32*D32*D32</f>
        <v>141.185002</v>
      </c>
      <c r="F32" s="9">
        <v>3.57</v>
      </c>
      <c r="G32" s="9">
        <v>2.97</v>
      </c>
      <c r="H32" s="10">
        <f>0.5*F32*G32*G32</f>
        <v>15.7453065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"/>
      <c r="B33" s="1"/>
      <c r="C33" s="9"/>
      <c r="D33" s="9"/>
      <c r="E33" s="10"/>
      <c r="F33" s="9"/>
      <c r="G33" s="9"/>
      <c r="H33" s="1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"/>
      <c r="B34" s="1"/>
      <c r="C34" s="12" t="s">
        <v>9</v>
      </c>
      <c r="D34" s="13"/>
      <c r="E34" s="14">
        <f>AVERAGE(E28:E33)</f>
        <v>78.881373699999997</v>
      </c>
      <c r="F34" s="12"/>
      <c r="G34" s="13"/>
      <c r="H34" s="14">
        <f>AVERAGE(H28:H33)</f>
        <v>25.500668699999999</v>
      </c>
      <c r="I34" s="16"/>
      <c r="J34" s="16"/>
      <c r="K34" s="16"/>
      <c r="L34" s="16"/>
      <c r="M34" s="16"/>
      <c r="N34" s="16"/>
      <c r="O34" s="16"/>
      <c r="P34" s="16"/>
      <c r="Q34" s="16"/>
      <c r="R34" s="1"/>
      <c r="S34" s="1"/>
      <c r="T34" s="1"/>
      <c r="U34" s="1"/>
    </row>
    <row r="35" spans="1:21">
      <c r="A35" s="1"/>
      <c r="B35" s="1"/>
      <c r="C35" s="15" t="s">
        <v>10</v>
      </c>
      <c r="D35" s="16"/>
      <c r="E35" s="17">
        <f>STDEV(E28:E33)</f>
        <v>62.872414028255101</v>
      </c>
      <c r="F35" s="15"/>
      <c r="G35" s="16"/>
      <c r="H35" s="17">
        <f>STDEV(H28:H33)</f>
        <v>11.820172465996899</v>
      </c>
      <c r="I35" s="16"/>
      <c r="J35" s="16"/>
      <c r="K35" s="16"/>
      <c r="L35" s="16"/>
      <c r="M35" s="16"/>
      <c r="N35" s="16"/>
      <c r="O35" s="16"/>
      <c r="P35" s="16"/>
      <c r="Q35" s="16"/>
      <c r="R35" s="1"/>
      <c r="S35" s="1"/>
      <c r="T35" s="1"/>
      <c r="U35" s="1"/>
    </row>
    <row r="36" spans="1:21">
      <c r="A36" s="1"/>
      <c r="B36" s="1"/>
      <c r="C36" s="15"/>
      <c r="D36" s="16"/>
      <c r="E36" s="22"/>
      <c r="F36" s="23"/>
      <c r="G36" s="24"/>
      <c r="H36" s="22"/>
      <c r="I36" s="24"/>
      <c r="J36" s="24"/>
      <c r="K36" s="24"/>
      <c r="L36" s="24"/>
      <c r="M36" s="24"/>
      <c r="N36" s="24"/>
      <c r="O36" s="24"/>
      <c r="P36" s="24"/>
      <c r="Q36" s="24"/>
      <c r="R36" s="1"/>
      <c r="S36" s="1"/>
      <c r="T36" s="1"/>
      <c r="U36" s="1"/>
    </row>
    <row r="37" spans="1:21">
      <c r="A37" s="1"/>
      <c r="B37" s="2"/>
      <c r="C37" s="18"/>
      <c r="D37" s="19"/>
      <c r="E37" s="20"/>
      <c r="F37" s="18"/>
      <c r="G37" s="19"/>
      <c r="H37" s="20"/>
      <c r="I37" s="16"/>
      <c r="J37" s="16"/>
      <c r="K37" s="16"/>
      <c r="L37" s="16"/>
      <c r="M37" s="16"/>
      <c r="N37" s="16"/>
      <c r="O37" s="16"/>
      <c r="P37" s="16"/>
      <c r="Q37" s="16"/>
      <c r="R37" s="1"/>
      <c r="S37" s="1"/>
      <c r="T37" s="1"/>
      <c r="U37" s="1"/>
    </row>
    <row r="38" spans="1:21">
      <c r="A38" s="1"/>
      <c r="B38" s="1" t="s">
        <v>11</v>
      </c>
      <c r="C38" s="9">
        <v>5.46</v>
      </c>
      <c r="D38" s="9">
        <v>4.97</v>
      </c>
      <c r="E38" s="10">
        <f>0.5*C38*D38*D38</f>
        <v>67.433457000000004</v>
      </c>
      <c r="F38" s="9">
        <v>5.38</v>
      </c>
      <c r="G38" s="9">
        <v>5.05</v>
      </c>
      <c r="H38" s="10">
        <f t="shared" ref="H38:H41" si="1">0.5*F38*G38*G38</f>
        <v>68.601725000000002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25">
        <v>45628</v>
      </c>
      <c r="C39" s="9">
        <v>8.31</v>
      </c>
      <c r="D39" s="9">
        <v>6.26</v>
      </c>
      <c r="E39" s="10">
        <f>0.5*C39*D39*D39</f>
        <v>162.824478</v>
      </c>
      <c r="F39" s="9">
        <v>3.81</v>
      </c>
      <c r="G39" s="9">
        <v>3.4</v>
      </c>
      <c r="H39" s="10">
        <f t="shared" si="1"/>
        <v>22.021799999999999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 t="s">
        <v>8</v>
      </c>
      <c r="C40" s="9">
        <v>5.19</v>
      </c>
      <c r="D40" s="9">
        <v>4.1100000000000003</v>
      </c>
      <c r="E40" s="10">
        <f>0.5*C40*D40*D40</f>
        <v>43.834999500000002</v>
      </c>
      <c r="F40" s="9">
        <v>4.8099999999999996</v>
      </c>
      <c r="G40" s="9">
        <v>4.1100000000000003</v>
      </c>
      <c r="H40" s="10">
        <f t="shared" si="1"/>
        <v>40.625500500000001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1">
        <v>13</v>
      </c>
      <c r="C41" s="9">
        <v>8.3800000000000008</v>
      </c>
      <c r="D41" s="9">
        <v>4.42</v>
      </c>
      <c r="E41" s="10">
        <f>0.5*C41*D41*D41</f>
        <v>81.857516000000004</v>
      </c>
      <c r="F41" s="9">
        <v>6.5</v>
      </c>
      <c r="G41" s="9">
        <v>4.55</v>
      </c>
      <c r="H41" s="10">
        <f t="shared" si="1"/>
        <v>67.283124999999998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9">
        <v>7.64</v>
      </c>
      <c r="D42" s="9">
        <v>6.91</v>
      </c>
      <c r="E42" s="10">
        <f>0.5*C42*D42*D42</f>
        <v>182.39774199999999</v>
      </c>
      <c r="F42" s="9">
        <v>3.84</v>
      </c>
      <c r="G42" s="9">
        <v>3.82</v>
      </c>
      <c r="H42" s="10">
        <f>0.5*F42*G42*G42</f>
        <v>28.017408</v>
      </c>
      <c r="I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26"/>
      <c r="D43" s="26"/>
      <c r="E43" s="27"/>
      <c r="F43" s="9"/>
      <c r="G43" s="9"/>
      <c r="H43" s="1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2" t="s">
        <v>9</v>
      </c>
      <c r="D44" s="13"/>
      <c r="E44" s="14">
        <f>AVERAGE(E38:E42)</f>
        <v>107.6696385</v>
      </c>
      <c r="F44" s="12"/>
      <c r="G44" s="13"/>
      <c r="H44" s="14">
        <f>AVERAGE(H38:H43)</f>
        <v>45.309911700000001</v>
      </c>
      <c r="I44" s="16"/>
      <c r="J44" s="16"/>
      <c r="K44" s="16"/>
      <c r="L44" s="16"/>
      <c r="M44" s="16"/>
      <c r="N44" s="16"/>
      <c r="O44" s="16"/>
      <c r="P44" s="16"/>
      <c r="Q44" s="16"/>
      <c r="R44" s="1"/>
      <c r="S44" s="1"/>
      <c r="T44" s="1"/>
      <c r="U44" s="1"/>
    </row>
    <row r="45" spans="1:21">
      <c r="A45" s="1"/>
      <c r="B45" s="1"/>
      <c r="C45" s="15" t="s">
        <v>10</v>
      </c>
      <c r="D45" s="16"/>
      <c r="E45" s="17">
        <f>STDEV(E38:E42)</f>
        <v>61.2095231130209</v>
      </c>
      <c r="F45" s="15"/>
      <c r="G45" s="16"/>
      <c r="H45" s="17">
        <f>STDEV(H38:H43)</f>
        <v>21.729249921397599</v>
      </c>
      <c r="I45" s="16"/>
      <c r="J45" s="16"/>
      <c r="K45" s="16"/>
      <c r="L45" s="16"/>
      <c r="M45" s="16"/>
      <c r="N45" s="16"/>
      <c r="O45" s="16"/>
      <c r="P45" s="16"/>
      <c r="Q45" s="16"/>
      <c r="R45" s="1"/>
      <c r="S45" s="1"/>
      <c r="T45" s="1"/>
      <c r="U45" s="1"/>
    </row>
    <row r="46" spans="1:21">
      <c r="A46" s="1"/>
      <c r="B46" s="1"/>
      <c r="C46" s="15"/>
      <c r="D46" s="16"/>
      <c r="E46" s="22"/>
      <c r="F46" s="23"/>
      <c r="G46" s="24"/>
      <c r="H46" s="22"/>
      <c r="I46" s="24"/>
      <c r="J46" s="24"/>
      <c r="K46" s="24"/>
      <c r="L46" s="24"/>
      <c r="M46" s="24"/>
      <c r="N46" s="24"/>
      <c r="O46" s="24"/>
      <c r="P46" s="24"/>
      <c r="Q46" s="24"/>
      <c r="R46" s="1"/>
      <c r="S46" s="1"/>
      <c r="T46" s="1"/>
      <c r="U46" s="1"/>
    </row>
    <row r="47" spans="1:21">
      <c r="A47" s="1"/>
      <c r="B47" s="2"/>
      <c r="C47" s="18"/>
      <c r="D47" s="19"/>
      <c r="E47" s="20"/>
      <c r="F47" s="20"/>
      <c r="G47" s="20"/>
      <c r="H47" s="20"/>
      <c r="I47" s="16"/>
      <c r="J47" s="16"/>
      <c r="K47" s="16"/>
      <c r="L47" s="16"/>
      <c r="M47" s="16"/>
      <c r="N47" s="16"/>
      <c r="O47" s="16"/>
      <c r="P47" s="16"/>
      <c r="Q47" s="16"/>
      <c r="R47" s="1"/>
      <c r="S47" s="1"/>
      <c r="T47" s="1"/>
      <c r="U47" s="1"/>
    </row>
    <row r="48" spans="1:21">
      <c r="A48" s="1"/>
      <c r="B48" s="1" t="s">
        <v>11</v>
      </c>
      <c r="C48" s="9">
        <v>8.57</v>
      </c>
      <c r="D48" s="9">
        <v>6.16</v>
      </c>
      <c r="E48" s="10">
        <f>0.5*C48*D48*D48</f>
        <v>162.59689599999999</v>
      </c>
      <c r="F48" s="9">
        <v>7.44</v>
      </c>
      <c r="G48" s="9">
        <v>5.8</v>
      </c>
      <c r="H48" s="10">
        <f>0.5*F48*G48*G48</f>
        <v>125.1408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25">
        <v>45631</v>
      </c>
      <c r="C49" s="9">
        <v>11.36</v>
      </c>
      <c r="D49" s="9">
        <v>7.53</v>
      </c>
      <c r="E49" s="10">
        <f>0.5*C49*D49*D49</f>
        <v>322.06111199999998</v>
      </c>
      <c r="F49" s="9">
        <v>5.17</v>
      </c>
      <c r="G49" s="9">
        <v>4.78</v>
      </c>
      <c r="H49" s="10">
        <f>0.5*F49*G49*G49</f>
        <v>59.063113999999999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 t="s">
        <v>12</v>
      </c>
      <c r="C50" s="9">
        <v>8.76</v>
      </c>
      <c r="D50" s="9">
        <v>5.36</v>
      </c>
      <c r="E50" s="10">
        <f>0.5*C50*D50*D50</f>
        <v>125.83564800000001</v>
      </c>
      <c r="F50" s="9">
        <v>5.55</v>
      </c>
      <c r="G50" s="9">
        <v>4.84</v>
      </c>
      <c r="H50" s="10">
        <f>0.5*F50*G50*G50</f>
        <v>65.006039999999999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1">
        <v>16</v>
      </c>
      <c r="C51" s="9">
        <v>9.4700000000000006</v>
      </c>
      <c r="D51" s="9">
        <v>6.83</v>
      </c>
      <c r="E51" s="10">
        <f>0.5*C51*D51*D51</f>
        <v>220.8825415</v>
      </c>
      <c r="F51" s="9">
        <v>9.36</v>
      </c>
      <c r="G51" s="9">
        <v>6.57</v>
      </c>
      <c r="H51" s="10">
        <f>0.5*F51*G51*G51</f>
        <v>202.01173199999999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9">
        <v>11.5</v>
      </c>
      <c r="D52" s="9">
        <v>8.92</v>
      </c>
      <c r="E52" s="10">
        <f>0.5*C52*D52*D52</f>
        <v>457.5068</v>
      </c>
      <c r="F52" s="9">
        <v>4.2300000000000004</v>
      </c>
      <c r="G52" s="9">
        <v>4</v>
      </c>
      <c r="H52" s="10">
        <f>0.5*F52*G52*G52</f>
        <v>33.840000000000003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9"/>
      <c r="D53" s="9"/>
      <c r="E53" s="10"/>
      <c r="F53" s="9"/>
      <c r="G53" s="9"/>
      <c r="H53" s="1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2" t="s">
        <v>9</v>
      </c>
      <c r="D54" s="13"/>
      <c r="E54" s="14">
        <f>AVERAGE(E48:E53)</f>
        <v>257.77659949999997</v>
      </c>
      <c r="F54" s="12"/>
      <c r="G54" s="13"/>
      <c r="H54" s="14">
        <f>AVERAGE(H48:H53)</f>
        <v>97.012337200000005</v>
      </c>
      <c r="I54" s="16"/>
      <c r="J54" s="16"/>
      <c r="K54" s="16"/>
      <c r="L54" s="16"/>
      <c r="M54" s="16"/>
      <c r="N54" s="16"/>
      <c r="O54" s="16"/>
      <c r="P54" s="16"/>
      <c r="Q54" s="16"/>
      <c r="R54" s="1"/>
      <c r="S54" s="1"/>
      <c r="T54" s="1"/>
      <c r="U54" s="1"/>
    </row>
    <row r="55" spans="1:21">
      <c r="A55" s="1"/>
      <c r="B55" s="1"/>
      <c r="C55" s="15" t="s">
        <v>10</v>
      </c>
      <c r="D55" s="16"/>
      <c r="E55" s="17">
        <f>STDEV(E48:E53)</f>
        <v>134.027435340599</v>
      </c>
      <c r="F55" s="15"/>
      <c r="G55" s="16"/>
      <c r="H55" s="17">
        <f>STDEV(H48:H53)</f>
        <v>67.585823434182402</v>
      </c>
      <c r="I55" s="16"/>
      <c r="J55" s="16"/>
      <c r="K55" s="16"/>
      <c r="L55" s="16"/>
      <c r="M55" s="16"/>
      <c r="N55" s="16"/>
      <c r="O55" s="16"/>
      <c r="P55" s="16"/>
      <c r="Q55" s="16"/>
      <c r="R55" s="1"/>
      <c r="S55" s="1"/>
      <c r="T55" s="1"/>
      <c r="U55" s="1"/>
    </row>
    <row r="56" spans="1:21">
      <c r="A56" s="1"/>
      <c r="B56" s="1"/>
      <c r="C56" s="15"/>
      <c r="D56" s="16"/>
      <c r="E56" s="22"/>
      <c r="F56" s="23"/>
      <c r="G56" s="24"/>
      <c r="H56" s="22"/>
      <c r="I56" s="24"/>
      <c r="J56" s="24"/>
      <c r="K56" s="24"/>
      <c r="L56" s="24"/>
      <c r="M56" s="24"/>
      <c r="N56" s="24"/>
      <c r="O56" s="24"/>
      <c r="P56" s="24"/>
      <c r="Q56" s="24"/>
      <c r="R56" s="1"/>
      <c r="S56" s="1"/>
      <c r="T56" s="1"/>
      <c r="U56" s="1"/>
    </row>
    <row r="57" spans="1:21">
      <c r="A57" s="1"/>
      <c r="B57" s="2"/>
      <c r="C57" s="18"/>
      <c r="D57" s="19"/>
      <c r="E57" s="20"/>
      <c r="F57" s="20"/>
      <c r="G57" s="20"/>
      <c r="H57" s="20"/>
      <c r="I57" s="16"/>
      <c r="J57" s="16"/>
      <c r="K57" s="16"/>
      <c r="L57" s="16"/>
      <c r="M57" s="16"/>
      <c r="N57" s="16"/>
      <c r="O57" s="16"/>
      <c r="P57" s="16"/>
      <c r="Q57" s="16"/>
      <c r="R57" s="1"/>
      <c r="S57" s="1"/>
      <c r="T57" s="1"/>
      <c r="U57" s="1"/>
    </row>
    <row r="58" spans="1:21">
      <c r="A58" s="1"/>
      <c r="B58" s="1" t="s">
        <v>11</v>
      </c>
      <c r="C58" s="9">
        <v>9.98</v>
      </c>
      <c r="D58" s="9">
        <v>8.06</v>
      </c>
      <c r="E58" s="10">
        <f>0.5*C58*D58*D58</f>
        <v>324.168364</v>
      </c>
      <c r="F58" s="9">
        <v>10.66</v>
      </c>
      <c r="G58" s="9">
        <v>6.74</v>
      </c>
      <c r="H58" s="10">
        <f t="shared" ref="H58:H60" si="2">0.5*F58*G58*G58</f>
        <v>242.129108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25">
        <v>45634</v>
      </c>
      <c r="C59" s="9">
        <v>12.38</v>
      </c>
      <c r="D59" s="9">
        <v>9.14</v>
      </c>
      <c r="E59" s="10">
        <f>0.5*C59*D59*D59</f>
        <v>517.11012400000004</v>
      </c>
      <c r="F59" s="9">
        <v>5.77</v>
      </c>
      <c r="G59" s="9">
        <v>3.86</v>
      </c>
      <c r="H59" s="10">
        <f t="shared" si="2"/>
        <v>42.985346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 t="s">
        <v>12</v>
      </c>
      <c r="C60" s="9">
        <v>11.48</v>
      </c>
      <c r="D60" s="9">
        <v>8.9499999999999993</v>
      </c>
      <c r="E60" s="10">
        <f>0.5*C60*D60*D60</f>
        <v>459.78834999999998</v>
      </c>
      <c r="F60" s="9">
        <v>6.47</v>
      </c>
      <c r="G60" s="9">
        <v>6.13</v>
      </c>
      <c r="H60" s="10">
        <f t="shared" si="2"/>
        <v>121.5612715</v>
      </c>
      <c r="I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1">
        <v>19</v>
      </c>
      <c r="C61" s="9">
        <v>11.46</v>
      </c>
      <c r="D61" s="9">
        <v>9.14</v>
      </c>
      <c r="E61" s="10">
        <v>478.68190800000002</v>
      </c>
      <c r="F61" s="9">
        <v>9.26</v>
      </c>
      <c r="G61" s="9">
        <v>9.16</v>
      </c>
      <c r="H61" s="10">
        <f>0.5*F61*G61*G61</f>
        <v>388.48292800000002</v>
      </c>
      <c r="I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9">
        <v>12.71</v>
      </c>
      <c r="D62" s="9">
        <v>9.9</v>
      </c>
      <c r="E62" s="10">
        <f>0.5*C62*D62*D62</f>
        <v>622.85355000000004</v>
      </c>
      <c r="F62" s="9">
        <v>4.75</v>
      </c>
      <c r="G62" s="9">
        <v>4.6500000000000004</v>
      </c>
      <c r="H62" s="10">
        <f>0.5*F62*G62*G62</f>
        <v>51.353437499999998</v>
      </c>
      <c r="I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9"/>
      <c r="D63" s="9"/>
      <c r="E63" s="10"/>
      <c r="F63" s="9"/>
      <c r="G63" s="9"/>
      <c r="H63" s="10"/>
      <c r="I63" s="1"/>
      <c r="J63" s="16"/>
      <c r="K63" s="16"/>
      <c r="L63" s="16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2" t="s">
        <v>9</v>
      </c>
      <c r="D64" s="13"/>
      <c r="E64" s="14">
        <f>AVERAGE(E58:E63)</f>
        <v>480.5204592</v>
      </c>
      <c r="F64" s="12"/>
      <c r="G64" s="13"/>
      <c r="H64" s="14">
        <f>AVERAGE(H58:H63)</f>
        <v>169.30241820000001</v>
      </c>
      <c r="I64" s="16"/>
      <c r="J64" s="16"/>
      <c r="K64" s="16"/>
      <c r="L64" s="16"/>
      <c r="M64" s="16"/>
      <c r="N64" s="16"/>
      <c r="O64" s="16"/>
      <c r="P64" s="16"/>
      <c r="Q64" s="16"/>
      <c r="R64" s="1"/>
      <c r="S64" s="1"/>
      <c r="T64" s="1"/>
      <c r="U64" s="1"/>
    </row>
    <row r="65" spans="1:21">
      <c r="A65" s="1"/>
      <c r="B65" s="1"/>
      <c r="C65" s="15" t="s">
        <v>10</v>
      </c>
      <c r="D65" s="16"/>
      <c r="E65" s="17">
        <f>STDEV(E58:E63)</f>
        <v>107.792266191368</v>
      </c>
      <c r="F65" s="15"/>
      <c r="G65" s="16"/>
      <c r="H65" s="17">
        <f>STDEV(H58:H63)</f>
        <v>146.19422397019801</v>
      </c>
      <c r="I65" s="16"/>
      <c r="J65" s="24"/>
      <c r="K65" s="24"/>
      <c r="L65" s="24"/>
      <c r="M65" s="16"/>
      <c r="N65" s="16"/>
      <c r="O65" s="16"/>
      <c r="P65" s="16"/>
      <c r="Q65" s="16"/>
      <c r="R65" s="1"/>
      <c r="S65" s="1"/>
      <c r="T65" s="1"/>
      <c r="U65" s="1"/>
    </row>
    <row r="66" spans="1:21">
      <c r="A66" s="1"/>
      <c r="B66" s="1"/>
      <c r="C66" s="15"/>
      <c r="D66" s="16"/>
      <c r="E66" s="22"/>
      <c r="F66" s="23"/>
      <c r="G66" s="24"/>
      <c r="H66" s="22"/>
      <c r="I66" s="24"/>
      <c r="J66" s="24"/>
      <c r="K66" s="24"/>
      <c r="L66" s="24"/>
      <c r="M66" s="24"/>
      <c r="N66" s="24"/>
      <c r="O66" s="24"/>
      <c r="P66" s="24"/>
      <c r="Q66" s="24"/>
      <c r="R66" s="1"/>
      <c r="S66" s="1"/>
      <c r="T66" s="1"/>
      <c r="U66" s="1"/>
    </row>
    <row r="67" spans="1:21">
      <c r="A67" s="1"/>
      <c r="B67" s="1"/>
      <c r="C67" s="15"/>
      <c r="D67" s="16"/>
      <c r="E67" s="22"/>
      <c r="F67" s="23"/>
      <c r="G67" s="24"/>
      <c r="H67" s="22"/>
      <c r="I67" s="24"/>
      <c r="J67" s="1"/>
      <c r="K67" s="1"/>
      <c r="L67" s="1"/>
      <c r="M67" s="24"/>
      <c r="N67" s="24"/>
      <c r="O67" s="24"/>
      <c r="P67" s="24"/>
      <c r="Q67" s="24"/>
      <c r="R67" s="1"/>
      <c r="S67" s="1"/>
      <c r="T67" s="1"/>
      <c r="U67" s="1"/>
    </row>
    <row r="68" spans="1:21">
      <c r="A68" s="1"/>
      <c r="B68" s="1" t="s">
        <v>11</v>
      </c>
      <c r="C68" s="9">
        <v>10.99</v>
      </c>
      <c r="D68" s="9">
        <v>8.09</v>
      </c>
      <c r="E68" s="10">
        <f>0.5*C68*D68*D68</f>
        <v>359.63730950000001</v>
      </c>
      <c r="F68" s="9">
        <v>12.63</v>
      </c>
      <c r="G68" s="9">
        <v>8.85</v>
      </c>
      <c r="H68" s="10">
        <f>0.5*F68*G68*G68</f>
        <v>494.60658749999999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25">
        <v>45637</v>
      </c>
      <c r="C69" s="9">
        <v>14.37</v>
      </c>
      <c r="D69" s="9">
        <v>9.35</v>
      </c>
      <c r="E69" s="10">
        <f>0.5*C69*D69*D69</f>
        <v>628.13066249999997</v>
      </c>
      <c r="F69" s="9">
        <v>5.49</v>
      </c>
      <c r="G69" s="9">
        <v>4.09</v>
      </c>
      <c r="H69" s="10">
        <f>0.5*F69*G69*G69</f>
        <v>45.918634500000003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 t="s">
        <v>12</v>
      </c>
      <c r="C70" s="9">
        <v>13.6</v>
      </c>
      <c r="D70" s="9">
        <v>7.59</v>
      </c>
      <c r="E70" s="10">
        <f>0.5*C70*D70*D70</f>
        <v>391.73507999999998</v>
      </c>
      <c r="F70" s="9">
        <v>7.4</v>
      </c>
      <c r="G70" s="9">
        <v>7.03</v>
      </c>
      <c r="H70" s="10">
        <f>0.5*F70*G70*G70</f>
        <v>182.85732999999999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1">
        <v>22</v>
      </c>
      <c r="C71" s="9">
        <v>12.51</v>
      </c>
      <c r="D71" s="9">
        <v>9.5500000000000007</v>
      </c>
      <c r="E71" s="10">
        <f>0.5*C71*D71*D71</f>
        <v>570.47163750000004</v>
      </c>
      <c r="F71" s="9">
        <v>12.47</v>
      </c>
      <c r="G71" s="9">
        <v>7.87</v>
      </c>
      <c r="H71" s="10">
        <f>0.5*F71*G71*G71</f>
        <v>386.17657150000002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9">
        <v>14.34</v>
      </c>
      <c r="D72" s="9">
        <v>9.17</v>
      </c>
      <c r="E72" s="10">
        <f>0.5*C72*D72*D72</f>
        <v>602.91741300000001</v>
      </c>
      <c r="F72" s="9">
        <v>8.4700000000000006</v>
      </c>
      <c r="G72" s="9">
        <v>6.92</v>
      </c>
      <c r="H72" s="10">
        <f>0.5*F72*G72*G72</f>
        <v>202.79890399999999</v>
      </c>
      <c r="I72" s="1"/>
      <c r="J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9"/>
      <c r="D73" s="9"/>
      <c r="E73" s="10"/>
      <c r="F73" s="9"/>
      <c r="G73" s="9"/>
      <c r="H73" s="10"/>
      <c r="I73" s="1"/>
      <c r="J73" s="16"/>
      <c r="K73" s="16"/>
      <c r="L73" s="16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2" t="s">
        <v>9</v>
      </c>
      <c r="D74" s="13"/>
      <c r="E74" s="14">
        <f>AVERAGE(E68:E73)</f>
        <v>510.57842049999999</v>
      </c>
      <c r="F74" s="12"/>
      <c r="G74" s="13"/>
      <c r="H74" s="14">
        <f>AVERAGE(H68:H73)</f>
        <v>262.47160550000001</v>
      </c>
      <c r="I74" s="16"/>
      <c r="J74" s="16"/>
      <c r="K74" s="16"/>
      <c r="L74" s="16"/>
      <c r="M74" s="16"/>
      <c r="N74" s="16"/>
      <c r="O74" s="16"/>
      <c r="P74" s="16"/>
      <c r="Q74" s="16"/>
      <c r="R74" s="1"/>
      <c r="S74" s="1"/>
      <c r="T74" s="1"/>
      <c r="U74" s="1"/>
    </row>
    <row r="75" spans="1:21">
      <c r="A75" s="1"/>
      <c r="B75" s="1"/>
      <c r="C75" s="15" t="s">
        <v>10</v>
      </c>
      <c r="D75" s="16"/>
      <c r="E75" s="17">
        <f>STDEV(E68:E73)</f>
        <v>125.338716234115</v>
      </c>
      <c r="F75" s="15"/>
      <c r="G75" s="16"/>
      <c r="H75" s="17">
        <f>STDEV(H68:H73)</f>
        <v>177.47113983534501</v>
      </c>
      <c r="I75" s="16"/>
      <c r="J75" s="24"/>
      <c r="K75" s="24"/>
      <c r="L75" s="24"/>
      <c r="M75" s="16"/>
      <c r="N75" s="16"/>
      <c r="O75" s="16"/>
      <c r="P75" s="16"/>
      <c r="Q75" s="16"/>
      <c r="R75" s="1"/>
      <c r="S75" s="1"/>
      <c r="T75" s="1"/>
      <c r="U75" s="1"/>
    </row>
    <row r="76" spans="1:21">
      <c r="A76" s="1"/>
      <c r="B76" s="1"/>
      <c r="C76" s="15"/>
      <c r="D76" s="16"/>
      <c r="E76" s="22"/>
      <c r="F76" s="23"/>
      <c r="G76" s="24"/>
      <c r="H76" s="22"/>
      <c r="I76" s="24"/>
      <c r="J76" s="1"/>
      <c r="K76" s="1"/>
      <c r="L76" s="1"/>
      <c r="M76" s="24"/>
      <c r="N76" s="24"/>
      <c r="O76" s="24"/>
      <c r="P76" s="24"/>
      <c r="Q76" s="24"/>
      <c r="R76" s="1"/>
      <c r="S76" s="1"/>
      <c r="T76" s="1"/>
      <c r="U76" s="1"/>
    </row>
    <row r="77" spans="1:21">
      <c r="A77" s="1"/>
      <c r="B77" s="1"/>
      <c r="C77" s="9">
        <v>14.78</v>
      </c>
      <c r="D77" s="9">
        <v>11.13</v>
      </c>
      <c r="E77" s="10">
        <f>C77*D77*D77/2</f>
        <v>915.45029099999999</v>
      </c>
      <c r="F77" s="9">
        <v>9.25</v>
      </c>
      <c r="G77" s="9">
        <v>8.77</v>
      </c>
      <c r="H77" s="10">
        <f>F77*G77*G77/2</f>
        <v>355.72216250000002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25">
        <v>45640</v>
      </c>
      <c r="C78" s="9">
        <v>16.89</v>
      </c>
      <c r="D78" s="9">
        <v>10.33</v>
      </c>
      <c r="E78" s="10">
        <f>C78*D78*D78/2</f>
        <v>901.15666050000004</v>
      </c>
      <c r="F78" s="9">
        <v>5.7</v>
      </c>
      <c r="G78" s="9">
        <v>5.58</v>
      </c>
      <c r="H78" s="10">
        <v>88.738740000000007</v>
      </c>
      <c r="I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9">
        <v>14.59</v>
      </c>
      <c r="D79" s="9">
        <v>10.61</v>
      </c>
      <c r="E79" s="10">
        <f>C79*D79*D79/2</f>
        <v>821.21346949999997</v>
      </c>
      <c r="F79" s="9">
        <v>11</v>
      </c>
      <c r="G79" s="9">
        <v>7.65</v>
      </c>
      <c r="H79" s="10">
        <f>F79*G79*G79/2</f>
        <v>321.87374999999997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1">
        <v>25</v>
      </c>
      <c r="C80" s="9">
        <v>18.43</v>
      </c>
      <c r="D80" s="9">
        <v>12.31</v>
      </c>
      <c r="E80" s="10">
        <f>C80*D80*D80/2</f>
        <v>1396.4051615000001</v>
      </c>
      <c r="F80" s="9">
        <v>14.02</v>
      </c>
      <c r="G80" s="9">
        <v>8.77</v>
      </c>
      <c r="H80" s="10">
        <f>F80*G80*G80/2</f>
        <v>539.15942900000005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9">
        <v>15.23</v>
      </c>
      <c r="D81" s="9">
        <v>10.23</v>
      </c>
      <c r="E81" s="10">
        <f>C81*D81*D81/2</f>
        <v>796.93183350000004</v>
      </c>
      <c r="F81" s="9">
        <v>15.14</v>
      </c>
      <c r="G81" s="9">
        <v>8.44</v>
      </c>
      <c r="H81" s="10">
        <f>F81*G81*G81/2</f>
        <v>539.23835199999996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28"/>
      <c r="D82" s="28"/>
      <c r="E82" s="10"/>
      <c r="F82" s="9"/>
      <c r="G82" s="9"/>
      <c r="H82" s="10"/>
      <c r="I82" s="1"/>
      <c r="J82" s="16"/>
      <c r="K82" s="16"/>
      <c r="L82" s="16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2" t="s">
        <v>9</v>
      </c>
      <c r="D83" s="13"/>
      <c r="E83" s="14">
        <f>AVERAGE(E77:E81)</f>
        <v>966.23148319999996</v>
      </c>
      <c r="F83" s="14"/>
      <c r="G83" s="14"/>
      <c r="H83" s="14">
        <f>AVERAGE(H77:H81)</f>
        <v>368.94648669999998</v>
      </c>
      <c r="I83" s="16"/>
      <c r="J83" s="16"/>
      <c r="K83" s="16"/>
      <c r="L83" s="16"/>
      <c r="M83" s="16"/>
      <c r="N83" s="16"/>
      <c r="O83" s="16"/>
      <c r="P83" s="16"/>
      <c r="Q83" s="16"/>
      <c r="R83" s="1"/>
      <c r="S83" s="1"/>
      <c r="T83" s="1"/>
      <c r="U83" s="1"/>
    </row>
    <row r="84" spans="1:21">
      <c r="A84" s="1"/>
      <c r="B84" s="1"/>
      <c r="C84" s="15" t="s">
        <v>10</v>
      </c>
      <c r="D84" s="16"/>
      <c r="E84" s="17">
        <f>STDEV(E77:E81)</f>
        <v>245.741455201843</v>
      </c>
      <c r="F84" s="17"/>
      <c r="G84" s="17"/>
      <c r="H84" s="17">
        <f>STDEV(H77:H81)</f>
        <v>186.33227827958399</v>
      </c>
      <c r="I84" s="16"/>
      <c r="J84" s="24"/>
      <c r="K84" s="24"/>
      <c r="L84" s="24"/>
      <c r="M84" s="16"/>
      <c r="N84" s="16"/>
      <c r="O84" s="16"/>
      <c r="P84" s="16"/>
      <c r="Q84" s="16"/>
      <c r="R84" s="1"/>
      <c r="S84" s="1"/>
      <c r="T84" s="1"/>
      <c r="U84" s="1"/>
    </row>
    <row r="85" spans="1:21">
      <c r="A85" s="1"/>
      <c r="B85" s="1"/>
      <c r="C85" s="15"/>
      <c r="D85" s="16"/>
      <c r="E85" s="22"/>
      <c r="F85" s="22"/>
      <c r="G85" s="22"/>
      <c r="H85" s="22"/>
      <c r="I85" s="24"/>
      <c r="J85" s="16"/>
      <c r="K85" s="16"/>
      <c r="L85" s="16"/>
      <c r="M85" s="24"/>
      <c r="N85" s="24"/>
      <c r="O85" s="24"/>
      <c r="P85" s="24"/>
      <c r="Q85" s="24"/>
      <c r="R85" s="1"/>
      <c r="S85" s="1"/>
      <c r="T85" s="1"/>
      <c r="U85" s="1"/>
    </row>
    <row r="86" spans="1:21">
      <c r="A86" s="1"/>
      <c r="B86" s="2"/>
      <c r="C86" s="18"/>
      <c r="D86" s="19"/>
      <c r="E86" s="20"/>
      <c r="F86" s="18"/>
      <c r="G86" s="19"/>
      <c r="H86" s="20"/>
      <c r="I86" s="16"/>
      <c r="J86" s="1"/>
      <c r="K86" s="1"/>
      <c r="L86" s="1"/>
      <c r="M86" s="16"/>
      <c r="N86" s="16"/>
      <c r="O86" s="16"/>
      <c r="P86" s="16"/>
      <c r="Q86" s="16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M91" s="1"/>
      <c r="N91" s="1"/>
      <c r="O91" s="1"/>
      <c r="P91" s="1"/>
      <c r="Q91" s="1"/>
      <c r="R91" s="1"/>
      <c r="S91" s="1"/>
      <c r="T91" s="1"/>
      <c r="U91" s="1"/>
    </row>
  </sheetData>
  <mergeCells count="8">
    <mergeCell ref="L7:N7"/>
    <mergeCell ref="O7:Q7"/>
    <mergeCell ref="B3:P4"/>
    <mergeCell ref="H5:I5"/>
    <mergeCell ref="C6:H6"/>
    <mergeCell ref="C7:E7"/>
    <mergeCell ref="F7:H7"/>
    <mergeCell ref="I7:K7"/>
  </mergeCells>
  <pageMargins left="0.7" right="0.7" top="0.75" bottom="0.75" header="0.3" footer="0.3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Supplemetary Table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xjn66639@gmail.com</dc:creator>
  <cp:lastModifiedBy>Vel</cp:lastModifiedBy>
  <dcterms:created xsi:type="dcterms:W3CDTF">2024-04-05T14:52:00Z</dcterms:created>
  <dcterms:modified xsi:type="dcterms:W3CDTF">2024-05-10T15:02:46Z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0D92146C562044BD80272D967CB206EA_13</vt:lpwstr>
  </property>
</Properties>
</file>